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hdt\Downloads\"/>
    </mc:Choice>
  </mc:AlternateContent>
  <xr:revisionPtr revIDLastSave="0" documentId="13_ncr:1_{6B12FC5D-DFA1-43D0-A457-ACFD06F888C3}" xr6:coauthVersionLast="47" xr6:coauthVersionMax="47" xr10:uidLastSave="{00000000-0000-0000-0000-000000000000}"/>
  <bookViews>
    <workbookView xWindow="-110" yWindow="-110" windowWidth="25820" windowHeight="15500" xr2:uid="{FD773D68-1188-49E6-BD74-570B74111AB6}"/>
  </bookViews>
  <sheets>
    <sheet name="41. DL các nhà máy nước KV 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E149" i="1"/>
  <c r="E118" i="1"/>
  <c r="H58" i="1"/>
  <c r="H57" i="1"/>
  <c r="H56" i="1"/>
  <c r="H54" i="1"/>
  <c r="H52" i="1"/>
  <c r="H51" i="1"/>
  <c r="H41" i="1"/>
  <c r="H35" i="1"/>
  <c r="E33" i="1"/>
  <c r="H25" i="1"/>
  <c r="H24" i="1"/>
  <c r="H20" i="1"/>
  <c r="H19" i="1"/>
  <c r="E16" i="1"/>
  <c r="E15" i="1"/>
  <c r="H12" i="1"/>
  <c r="H11" i="1"/>
  <c r="H10" i="1"/>
  <c r="H7" i="1"/>
  <c r="H6" i="1"/>
</calcChain>
</file>

<file path=xl/sharedStrings.xml><?xml version="1.0" encoding="utf-8"?>
<sst xmlns="http://schemas.openxmlformats.org/spreadsheetml/2006/main" count="628" uniqueCount="451">
  <si>
    <t>STT</t>
  </si>
  <si>
    <t>Tên nhà máy nước</t>
  </si>
  <si>
    <t>Vị trí</t>
  </si>
  <si>
    <t>Năm xây dựng</t>
  </si>
  <si>
    <r>
      <t xml:space="preserve">Diện tích 
</t>
    </r>
    <r>
      <rPr>
        <sz val="12"/>
        <color theme="1"/>
        <rFont val="Times New Roman"/>
        <family val="1"/>
      </rPr>
      <t>(m2)</t>
    </r>
  </si>
  <si>
    <r>
      <t xml:space="preserve">Công suất 
</t>
    </r>
    <r>
      <rPr>
        <sz val="12"/>
        <color theme="1"/>
        <rFont val="Times New Roman"/>
        <family val="1"/>
      </rPr>
      <t>(m3/ngày đêm)</t>
    </r>
  </si>
  <si>
    <t>Vùng phục vụ</t>
  </si>
  <si>
    <t>Số hộ cung cấp nước sạch</t>
  </si>
  <si>
    <t>Trình trạng hoạt động</t>
  </si>
  <si>
    <t xml:space="preserve"> Dũng Tiến II</t>
  </si>
  <si>
    <t>Thôn Đan Điền xã Dũng Tiến, huyện Vĩnh Bảo</t>
  </si>
  <si>
    <t>- 100% xã Giang Biên, 
- 100% Dũng Tiến,
- Thôn 3,4,5,6,7,8 xã Trung Lập,
- Thôn 4,5,6,7,8,9,10 xã Việt Tiến</t>
  </si>
  <si>
    <t>Đang hoạt động</t>
  </si>
  <si>
    <t xml:space="preserve"> Vĩnh Long II</t>
  </si>
  <si>
    <t>Thôn Lô Đông, Xã Vĩnh Long, huyện Vĩnh Bảo</t>
  </si>
  <si>
    <t>- 100% xã Vĩnh Long; 
- 100% xã Hiệp Hòa; 
- 100% xã Hùng Tiến; 
- 06/9 thôn xã An Hòa (An Lãng, Kênh Hữu, Tạ Ngoại 1, Tạ Ngoại 2, Nội Tạ; 
- 04/10 thôn xã Thắng Thủy (Hà Phương 1,2,3,4)</t>
  </si>
  <si>
    <t xml:space="preserve"> Liên Am</t>
  </si>
  <si>
    <t>Thôn Hậu Đông, xã Liên Am, huyện Vĩnh Bảo</t>
  </si>
  <si>
    <t>3633,8</t>
  </si>
  <si>
    <t>- 100% Hòa Bình;
- 65% Lý Học; 
- 60% Liên Am;
- 11% xã Trấn Dương; 
- 10% xã Tam Cường.</t>
  </si>
  <si>
    <t xml:space="preserve"> Cao Minh</t>
  </si>
  <si>
    <t>Thôn Vạn Hoạch, xã Cao Minh, huyện Vĩnh Bảo</t>
  </si>
  <si>
    <t>- 100% Cao Minh; 
- 35% Lý Học (2 thôn); 
- 40% Liên Am (3 thôn); 
- 80% Vĩnh Tiến (4/5 thôn); 
- 90% xã Tam Cường (10/11 thôn); 
- 100% xã Cổ Am.</t>
  </si>
  <si>
    <t xml:space="preserve"> Tiền Phong 2</t>
  </si>
  <si>
    <t>Thôn Linh Đông 3, xã Tiền Phong, huyện Vĩnh Bảo</t>
  </si>
  <si>
    <t>- 100%  xã Tiền Phong;
- 100% xã Vĩnh Phong; 
- 75% xã Đồng Minh (9/12 thôn: Hồng Thái, Song Hùng, Quyết Thắng, Đồng Tiến, Quyết Tiến, Cấp Lực, Hùng Chiến, Thái Hoà, Quân Thiềng); 
- 85% xã Hưng Nhân (6/7 thôn: Hoàng Kênh, Bến Vọng, An Biên, Kê Sơn 1, Kê Sơn 2, Kênh Trạch);
- 5% xã Thanh Lương (thôn Thanh Khê); Thôn An Quý xã Cộng Hiền, Thị trấn An Bài huyện Quỳnh Phụ, Thái Bình.</t>
  </si>
  <si>
    <t xml:space="preserve"> Thanh Lương</t>
  </si>
  <si>
    <t>Thôn An Trì, xã Thanh Lương, huyện Vĩnh Bảo</t>
  </si>
  <si>
    <t>- 100 % xã Thanh Lương; 
- Xã Vinh Quang (02/5 thôn); 
- Xã Đồng Minh (3/12 thôn).</t>
  </si>
  <si>
    <t xml:space="preserve"> Trấn Dương</t>
  </si>
  <si>
    <t>Thôn Ngãi Đông, Trấn Dương, huyện Vĩnh Bảo</t>
  </si>
  <si>
    <t>- 08 thôn: Dương Tiền, Ngải Đông, Trấn Nam, Đồng Tâm, Trấn Hải, Dương Am, Bảo Ngãi, Vĩnh Dương, xã Trấn Dương; 
- Xã Vĩnh Tiến (thôn 4,5)</t>
  </si>
  <si>
    <t xml:space="preserve"> Thắng Thủy</t>
  </si>
  <si>
    <t>Thôn Đông Lôi, Xã Thắng Thủy, huyện Vĩnh Bảo</t>
  </si>
  <si>
    <t>2010, 2014</t>
  </si>
  <si>
    <t>Xã Thắng Thủy</t>
  </si>
  <si>
    <t>Tiên Cường</t>
  </si>
  <si>
    <t>Thôn Đại Độ, xã Tiên Cường, huyện Tiên Lãng</t>
  </si>
  <si>
    <t>3907,4</t>
  </si>
  <si>
    <t>- 100% xã Tự Cường;
- Toàn bộ thôn Tiên Cựu, thôn Đại Công, các hộ ven đường quốc lộ 10 thuộc thôn Đại Độ và 3/4 địa giới thôn Đại Độ, 1/3 thôn Thiên Kha và khu chăn nuôi tập trung thôn Sinh Đan, 1/2 địa giới thôn An Thung và khu chợ Hòa Bình, xã Tiên Cường;
- Xã Đại Thắng (thôn Châm Kê).</t>
  </si>
  <si>
    <t>Đại Thắng 2</t>
  </si>
  <si>
    <t>Thôn Lãng Liên, xã Đại Thắng, huyện Tiên Lãng</t>
  </si>
  <si>
    <t>- 100% xã Đại Thắng
- 70% xã Tiên Cường</t>
  </si>
  <si>
    <t>Bắc Hưng</t>
  </si>
  <si>
    <t>Thôn Vân Kỳ, xã Bắc Hưng, huyện Tiên Lãng</t>
  </si>
  <si>
    <t>- Xã Tiên Thắng;
- Xã Bắc Hưng;
- Các thôn xã Nam Hưng (trừ thôn Xuân Trại 1, 2, Bạch xã trại);
- Thôn Thái Hưng, Trung Hưng, Thủy Hưng, xã Đông Hưng.</t>
  </si>
  <si>
    <t xml:space="preserve">Kiến Thiết </t>
  </si>
  <si>
    <t>Thôn An Thạch, xã Kiến Thiết, huyện Tiên Lãng</t>
  </si>
  <si>
    <t>2010, 2012</t>
  </si>
  <si>
    <t>- Xã Kiến Thiết;
- 34% xã Bạch Đằng (1 thôn Pháp Xuyên 1); 
- 41% xã Đoàn Lập  (6 thôn Tiên Đôi Nội, Tiên đôi Ngoại, Hộ Tứ Nội, Hộ Tứ Ngoại, Tân Lập, Nhân Vực)</t>
  </si>
  <si>
    <t xml:space="preserve">Quang Phục </t>
  </si>
  <si>
    <t>Thôn Lật Dương, xã Quang Phục, huyện Tiên Lãng</t>
  </si>
  <si>
    <t>2004, 2013</t>
  </si>
  <si>
    <t>Xã  Quang Phục</t>
  </si>
  <si>
    <t>Vinh Quang</t>
  </si>
  <si>
    <t>Thôn Yên xã Vinh Quang, huyện Tiên Lãng</t>
  </si>
  <si>
    <t>Xã Vinh Quang cũ (không tính xã Tiên Hưng sát nhập)</t>
  </si>
  <si>
    <t>Đoàn Lập 2</t>
  </si>
  <si>
    <t>Thôn Tiên Đội Ngoại, xã Đoàn Lập, huyện Tiên Lãng</t>
  </si>
  <si>
    <t xml:space="preserve">NMN đang cấp nước cho xã Đoàn Lập: thôn Tiên Đôi Nội, Vân Đôi, Tử Đôi, Tỉnh Lạc, Tiên Đôi Ngoại, Đông Xuyên Ngoại </t>
  </si>
  <si>
    <t>Bạch Đằng</t>
  </si>
  <si>
    <t>Thôn Xuân Lai, xã Bạch Đằng, huyện Tiên Lãng</t>
  </si>
  <si>
    <t>Xã Bạch Đằng (từ thôn 2 đến thôn thôn 10, 9/10 thôn của xã)</t>
  </si>
  <si>
    <t xml:space="preserve">Toàn Thắng </t>
  </si>
  <si>
    <t>Thôn Đốc Hành, xã Toàn Thắng, huyện Tiên Lãng</t>
  </si>
  <si>
    <t>2009, 2012</t>
  </si>
  <si>
    <t>Tây Hưng</t>
  </si>
  <si>
    <t>thôn Minh Hưng, xã Tây Hưng, huyện Tiên Lãng</t>
  </si>
  <si>
    <t>+ Xã Tây Hưng: 100% số hộ dân;
+ Xã Đông Hưng: đội 9, 10, 11, 12;
+ Xã Nam Hưng: thôn Cái Cả, Bạch Sa, Xuân Trại. Thanh Lan;</t>
  </si>
  <si>
    <t>Hùng Thắng</t>
  </si>
  <si>
    <t>Thôn 5, xã Hùng Thắng, huyện Tiên Lãng</t>
  </si>
  <si>
    <t>+ Xã Hùng Thắng;
+ Xã Tiên Hưng cũ (xã Vinh Quang hiện tại)
+ Xã Nam Hưng: thôn Cái Cả, Bạch Sa, Xuân Trại. Thanh Lan.</t>
  </si>
  <si>
    <t>Tiên Thanh</t>
  </si>
  <si>
    <t>Thôn Kim Đới, xã Tiên Thanh, huyện Tiên Lãng</t>
  </si>
  <si>
    <t>Khởi Nghĩa</t>
  </si>
  <si>
    <t>Thôn An Tử, xã Khởi Nghĩa, huyện Tiên Lãng</t>
  </si>
  <si>
    <t>2012, 2014</t>
  </si>
  <si>
    <t>03 xã: 
+ Xã Khởi Nghĩa: toàn xã;
+ Xã Quyết Tiến: toàn xã;
+ Xã Tiên Thanh: toàn xã.</t>
  </si>
  <si>
    <t>Trường Thọ</t>
  </si>
  <si>
    <t>Thôn Ngọc Chử, xã Trường Thọ, huyện An Lão</t>
  </si>
  <si>
    <t>2008, 2013</t>
  </si>
  <si>
    <t xml:space="preserve">2263,6 </t>
  </si>
  <si>
    <t>- Xã Trường Thành;
- Xã Trường Thọ</t>
  </si>
  <si>
    <t>An Tiến</t>
  </si>
  <si>
    <t>Thôn Khúc Giản, xã An Tiến, huyện An Lão</t>
  </si>
  <si>
    <t>- 100% khu Quyết Thắng và khu Trung Dũng, thị trấn An Lão;
- 100% xã An Tiến;
- 100% xã An Thắng;
- 40% thôn Chi Lai, xã Trưởng Thành</t>
  </si>
  <si>
    <t>Quang Trung I, III</t>
  </si>
  <si>
    <t>Thôn Câu Hạ A, xã Quang Trung, huyện An Lão</t>
  </si>
  <si>
    <t>2003, 2011</t>
  </si>
  <si>
    <t>- 100% Xã Quang Trung;
- 92% Xã Quốc Tuấn;
- 65% Xã Quang Hưng;
- 52% khu Hoàng Xá, thị trấn An Lão</t>
  </si>
  <si>
    <t>Quang Hưng</t>
  </si>
  <si>
    <t>Thôn Trung Trang, xã Bát Trang, huyện An Lão</t>
  </si>
  <si>
    <t>Thôn Câu Thượng, xã Quang Hưng</t>
  </si>
  <si>
    <t>Bát Trang</t>
  </si>
  <si>
    <t>Thôn Hạ Trang, xã Bát Trang, huyện An Lão</t>
  </si>
  <si>
    <t>2002, 2009, 2011</t>
  </si>
  <si>
    <t>'Xã Bát Trang</t>
  </si>
  <si>
    <t xml:space="preserve">Trường Thành </t>
  </si>
  <si>
    <t>Thôn Phương Tử Nam, xã Trường Thành, huyện An Lão</t>
  </si>
  <si>
    <t>Thôn Hòa Chử, Thủy Giang, Phương Chử Tây, Phương Chử Nam, Phương Chử Đông, Chi Lai, xã Trường Thành</t>
  </si>
  <si>
    <t>Trường Thọ II</t>
  </si>
  <si>
    <t>Thôn Liễu Dinh xã Trường Thọ, huyện An Lão</t>
  </si>
  <si>
    <t>Thôn Liễu Dinh, xã Trường Thọ</t>
  </si>
  <si>
    <t>An Thắng III</t>
  </si>
  <si>
    <t>Thôn Trần Phú, xã An Thắng, huyện An Lão</t>
  </si>
  <si>
    <t xml:space="preserve"> Thôn Bách Phương 2,3,4 và thôn Trần Phú, xã An Thắng</t>
  </si>
  <si>
    <t>Quốc Tuấn II</t>
  </si>
  <si>
    <t>Thôn Hạ Câu, xã Quốc Tuấn, huyện An Lão</t>
  </si>
  <si>
    <t xml:space="preserve"> Thôn Hạ Câu, Đông Nham</t>
  </si>
  <si>
    <t xml:space="preserve">Dụ Nghĩa </t>
  </si>
  <si>
    <t>Thôn Dụ Nghĩa, Lê Thiện, huyện An Dương</t>
  </si>
  <si>
    <t>2003, 2010</t>
  </si>
  <si>
    <t>70% xã Lê Thiện, 100% xã Đại Bản</t>
  </si>
  <si>
    <t>Tân Tiến</t>
  </si>
  <si>
    <t>Thôn Kinh Giao 1, Tân Tiến, huyện An Dương</t>
  </si>
  <si>
    <t>2001, 2006</t>
  </si>
  <si>
    <t>4 xã: 50% xã Tân Tiến; 2% xã Lê Thiện; 1% xã An Hưng; 1% xã Đại Bản</t>
  </si>
  <si>
    <t>Kim Sơn</t>
  </si>
  <si>
    <t>Thôn Kim Sơn, Lê Thiện, huyện An Dương</t>
  </si>
  <si>
    <t>- Thôn Kim Sơn, xã Lê Thiện;
- Xã Kim Liên, Kim Thành, Hải Dương (04/05 thôn)</t>
  </si>
  <si>
    <t>Nam Sơn</t>
  </si>
  <si>
    <t>Km8+200 thôn Mỹ Tranh, Nam Sơn, huyện An Dương</t>
  </si>
  <si>
    <t>Xã Nam Sơn (thôn Mỹ Tranh, Lương Quán, Cống Mỹ, Cách Hạ)</t>
  </si>
  <si>
    <t>Hồng Phong</t>
  </si>
  <si>
    <t>Thôn Hạ Đỗ, Hồng Phong, huyện An Dương</t>
  </si>
  <si>
    <t>35% xã Hồng Phong (3/8 thôn Hạ Đỗ 1,2, Hỗ Đông)</t>
  </si>
  <si>
    <t>An Hoà I</t>
  </si>
  <si>
    <t>Thôn Tỉnh Thuỷ, An Hoà, huyện An Dương</t>
  </si>
  <si>
    <t>Thôn Tỉnh Thủy, xã An Hòa</t>
  </si>
  <si>
    <t>An Hoà II</t>
  </si>
  <si>
    <t>Thôn Ngọ Dương 3, An Hoà, huyện An Dương</t>
  </si>
  <si>
    <t>30% xã An Hòa (5 cụm dân cư 1,2,3,4,5 thôn Ngọ Dương)</t>
  </si>
  <si>
    <t>An Hoà III</t>
  </si>
  <si>
    <t>Thôn Hà Nhuận 1,2 xã An Hoà, huyện An Dương</t>
  </si>
  <si>
    <t>Thôn Phú La, Phú Dưỡng, Hà Nhuận 1, Hà Nhuận 2, xã An Hòa</t>
  </si>
  <si>
    <t>An Hoà IV</t>
  </si>
  <si>
    <t>Thôn Hà Nhuận 3,4 xã An Hoà, huyện An Dương</t>
  </si>
  <si>
    <t>13% Xã An Hòa (2 cụm dân cư 3, 4 thôn Hà Nhuận)</t>
  </si>
  <si>
    <t>Hữu Bằng</t>
  </si>
  <si>
    <t>Thôn Tam Kiệt, Xã Hữu Bằng, huyện Kiến Thuỵ</t>
  </si>
  <si>
    <t>2009, 2011</t>
  </si>
  <si>
    <t>- 90% xã Hữu Bằng,
- 100% Thị Trấn,
- Thôn Phương Đôi, xã Thụy Hương.</t>
  </si>
  <si>
    <t>Kiến Quốc</t>
  </si>
  <si>
    <t>Xã Kiến Quốc, huyện Kiến Thuỵ</t>
  </si>
  <si>
    <t>2005, 2011</t>
  </si>
  <si>
    <t>Xã Kiến Quốc, xã Thụy Hương, xã Thanh Sơn</t>
  </si>
  <si>
    <t xml:space="preserve"> Ngũ Đoan II</t>
  </si>
  <si>
    <t>Thôn Hòa Nhất, xã Ngũ Đoan, huyện Kiến Thuỵ</t>
  </si>
  <si>
    <t>2010, 2011</t>
  </si>
  <si>
    <t>Thanh Sơn</t>
  </si>
  <si>
    <t>Xã Thanh Sơn, huyện Kiến Thuỵ</t>
  </si>
  <si>
    <t>2005, 2010, 2013</t>
  </si>
  <si>
    <t>- Xã Thanh Sơn,
- 02 thôn Trà Phương và Quế Lâm, xã Thuỵ Hương</t>
  </si>
  <si>
    <t xml:space="preserve"> Minh Tân</t>
  </si>
  <si>
    <t>Thôn Thù Du, xã Minh Tân, huyện Kiến Thuỵ</t>
  </si>
  <si>
    <t>2006, 2010, 2012</t>
  </si>
  <si>
    <t>Xã Minh Tân</t>
  </si>
  <si>
    <t>Đại Đồng</t>
  </si>
  <si>
    <t>xã Đại Đồng, huyện Kiến Thuỵ</t>
  </si>
  <si>
    <t>xã Đại Đồng</t>
  </si>
  <si>
    <t xml:space="preserve"> Đoàn Xá</t>
  </si>
  <si>
    <t>Xã Đoàn Xá, huyện Kiến Thuỵ</t>
  </si>
  <si>
    <t>2007, 2010, 2012</t>
  </si>
  <si>
    <t>- Xã Đoàn Xá;
- 03 thôn Đông Tác 1,2, 01 phần thôn Đại Lộc (Việt Tiến 3 cũ), xã Đại Hợp</t>
  </si>
  <si>
    <t>Liên Khê</t>
  </si>
  <si>
    <t>Thôn 9 xã Liên Khê, huyện Thuỷ Nguyên</t>
  </si>
  <si>
    <t>- Xã Liên Khê;
- Thôn Trúc Động và Trại Viên, xã Lưu Kiếm</t>
  </si>
  <si>
    <t>Minh Tân</t>
  </si>
  <si>
    <t>Thôn 7 xã Minh Tân, huyện Thuỷ Nguyên</t>
  </si>
  <si>
    <t>2003, 2015</t>
  </si>
  <si>
    <t>1963,7</t>
  </si>
  <si>
    <t>- 10 thôn xã Minh Tân (từ thôn 1 đến thôn 10) 
- Thôn Phúc Lam , Thôn Trung, Thôn Bắc, Thôn 1A, Thôn 1B, xã Lưu Kiếm</t>
  </si>
  <si>
    <t>Đông Sơn I+ II</t>
  </si>
  <si>
    <t>Thôn 7 xã Đông Sơn, huyện Thuỷ Nguyên</t>
  </si>
  <si>
    <t>2006, 2014</t>
  </si>
  <si>
    <t>- 100% Xã Đông Sơn;
- 48% Xã Kênh Giang;
- Đã cấp 13% xã Hòa Bình, đang triển khai cấp 30% của thôn Hà Phú 1, Hà Phú 2, xã Hòa Bình</t>
  </si>
  <si>
    <t>An Lư</t>
  </si>
  <si>
    <t>Thôn Sim, xã An Lư, huyện Thuỷ Nguyên</t>
  </si>
  <si>
    <t>2003, 2007</t>
  </si>
  <si>
    <t>94% xã An Lư; 10% thôn Thủy An , xã Thủy Đường; 30% xã Trung Hà</t>
  </si>
  <si>
    <t>Ngũ Lão II</t>
  </si>
  <si>
    <t>Thôn 13, xã Ngũ Lão, huyện Thuỷ Nguyên</t>
  </si>
  <si>
    <t xml:space="preserve">-58% xã Ngũ Lão (12 thôn từ thôn 3 đến thôn 15);
- 76% xã Phục lễ (Thôn Đông, Trung, Nam, Sỏ 1, Sỏ 2, 1/2 thôn Bấc);
- 75% xã Thủy Triều (Thôn 1,2,7,8, Đông, Tây, Giữa);
- Thôn 2 xã Phả Lễ; 
- Bán buôn sang Phả Lễ qua đồng hồ tổng từ tháng 2/2024 </t>
  </si>
  <si>
    <t>Phả Lễ I</t>
  </si>
  <si>
    <t>xã Phả Lễ, huyện Thuỷ Nguyên</t>
  </si>
  <si>
    <t>- Thôn 2, thôn 3, thôn 4, 1/2 thôn 6 xã Phả Lễ;
- 100% Xã Lập Lễ;
- Khu kinh tế mới Vũ Yên, thôn 8, xã Thủy Triều.</t>
  </si>
  <si>
    <t>Chính Mỹ</t>
  </si>
  <si>
    <t>Thôn 11, xã Chính Mỹ, huyện Thuỷ Nguyên</t>
  </si>
  <si>
    <t>- 100% xã Chính Mỹ; 
- Thôn Tân, thôn Mẫn, thôn Giữa, Đống Lứa, thôn Trại Nốt, thôn Đông, thôn Vối, thôn Giếng, thôn Đỏ xã Quảng Thanh; 
- Thôn Nhân Lý, xã Cao Nhân;
- Bán nước qua đồng hồ tổng cho NMN Kỳ Sơn (thôn 1, 2, 3, 4, 5, 6, 10, xã Kỳ Sơn).</t>
  </si>
  <si>
    <t>Hoa Động</t>
  </si>
  <si>
    <t>Thôn 7, xã Hoa Động, huyện Thuỷ Nguyên</t>
  </si>
  <si>
    <t>85% xã Hoa Động (10 thôn)</t>
  </si>
  <si>
    <t>Ngũ Lão I</t>
  </si>
  <si>
    <t>Thôn My Sơn, xã Ngũ Lão, huyện Thuỷ Nguyên</t>
  </si>
  <si>
    <t>- 100% xã Trung Hà; 
- 100% xã Tam Hưng,
 - Xã Ngũ Lão cấp 14 thôn 1693/3000 hộ);
 - Xã Phục Lễ cấp 2 thôn 532/1600 hộ)</t>
  </si>
  <si>
    <t>Lưu Kiếm I</t>
  </si>
  <si>
    <t>Khu cầu giá xã Lưu Kiếm, huyện Thuỷ Nguyên</t>
  </si>
  <si>
    <t>Các thôn: 1A, 1B, Nam, Trung, Bắc, Trại Viên, thôn Giữa, xã Lưu Kiếm</t>
  </si>
  <si>
    <t>Gia Minh</t>
  </si>
  <si>
    <t>Thôn 3, xã Gia Minh, huyện Thuỷ Nguyên</t>
  </si>
  <si>
    <t>100% xã Gia Minh; 
100% xã Lưu Kỳ</t>
  </si>
  <si>
    <t>Lại Xuân I</t>
  </si>
  <si>
    <t xml:space="preserve">Thôn Doãn Lại, xã Lại Xuân, huyện Thuỷ Nguyên </t>
  </si>
  <si>
    <t>2005, 2010</t>
  </si>
  <si>
    <t>Xã Lại Xuân: thôn Doãn Lại, thôn Pháp Cổ</t>
  </si>
  <si>
    <t>Cao Nhân II</t>
  </si>
  <si>
    <t xml:space="preserve">Thôn 8 xã Cao Nhân </t>
  </si>
  <si>
    <t>- 98% Xã Cao Nhân;
- 15% xã Quảng Thanh;
- 25% xã Mỹ Đồng.</t>
  </si>
  <si>
    <t xml:space="preserve">An Sơn </t>
  </si>
  <si>
    <t>Thôn 7, xã An Sơn, huyện Thuỷ Nguyên</t>
  </si>
  <si>
    <t>2005, 2008</t>
  </si>
  <si>
    <t>Thôn 1 đến thôn 6, xã An Sơn</t>
  </si>
  <si>
    <t>Kỳ Sơn I</t>
  </si>
  <si>
    <t>Thôn 5, xã Kỳ Sơn, huyện Thuỷ Nguyên</t>
  </si>
  <si>
    <t>Thôn 7, 8, 9 xã Kỳ Sơn;</t>
  </si>
  <si>
    <t>Kỳ Sơn II</t>
  </si>
  <si>
    <t xml:space="preserve"> Thôn 1, 2, 3, 4, 5 và thôn 6, xã Kỳ Sơn;</t>
  </si>
  <si>
    <t>Hợp Thành I</t>
  </si>
  <si>
    <t>Thôn 8, xã Hợp Thành, huyện Thuỷ Nguyên</t>
  </si>
  <si>
    <t>Thôn 3, 4, 5, 6, 7, xã Hợp Thành;</t>
  </si>
  <si>
    <t>Quảng Thanh I</t>
  </si>
  <si>
    <t>Thôn Lứa, xã Quảng Thanh, huyện Thuỷ Nguyên</t>
  </si>
  <si>
    <t>Xã Quảng Thanh (trừ thôn Quảng Cư), một phần của xã Phù Ninh và xã Kỳ Sơn;</t>
  </si>
  <si>
    <t>Thiên Hương</t>
  </si>
  <si>
    <t>Thôn 8, xã Thiên Hương, huyện Thuỷ Nguyên</t>
  </si>
  <si>
    <t>Thôn 3 mới và Công ty Giày Aurora (xã Thiên Hương);</t>
  </si>
  <si>
    <t>Gia Đức I</t>
  </si>
  <si>
    <t>Thôn 1, xã Gia Đức, huyện Thuỷ Nguyên</t>
  </si>
  <si>
    <t>Toàn bộ xã Gia Đức</t>
  </si>
  <si>
    <t>Kênh Giang I</t>
  </si>
  <si>
    <t>Thôn Trại Kênh, xã Kênh Giang, huyện Thuỷ Nguyên</t>
  </si>
  <si>
    <t>Thôn A2, thôn Chu Vườn, thôn Chùa Mới, thôn Đình Vân, thôn Trại trên Đồng Phản, thôn Trại dưới xóm Ngói, thôn Chợ Giá, thôn 6 Mỹ Giang và Cống Găng thôn Đình-Trà Sơn</t>
  </si>
  <si>
    <t>Kênh Giang II</t>
  </si>
  <si>
    <t>Thôn Mỹ Giang, Thủy Nguyên, huyện Thuỷ Nguyên</t>
  </si>
  <si>
    <t>Thôn 1, 3,6 (làng Mỹ Giang); thôn Đình, thôn Chùa (làng Trà Sơn), xã Kênh Giang</t>
  </si>
  <si>
    <t>Tân Dương</t>
  </si>
  <si>
    <t>Khu Trung cư đầm tràng xã Tân Dương, huyện Thuỷ Nguyên</t>
  </si>
  <si>
    <t>Thôn 1,2,3,4A, 5,6,7, đường 10, xã Tân Dương</t>
  </si>
  <si>
    <t>Thủy Triều III</t>
  </si>
  <si>
    <t>Xã Thủy Triều, huyện Thuỷ Nguyên</t>
  </si>
  <si>
    <t>12 thôn xã Thủy Triều và các thôn Trại, thôn Đông, thôn Ráp, thôn Tây (xã Trung Hà), thôn 13 (xã Ngũ Lão)</t>
  </si>
  <si>
    <t>Hòa Bình II</t>
  </si>
  <si>
    <t>Xã Hòa Bình, huyện Thuỷ Nguyên</t>
  </si>
  <si>
    <t>Phù Ninh I</t>
  </si>
  <si>
    <t>Xã Phù Ninh, huyện Thuỷ Nguyên</t>
  </si>
  <si>
    <t>Thôn Việt Khê, thôn Ngọc Khê, thôn 2 Phù Lưu;</t>
  </si>
  <si>
    <t>Chính Mỹ I</t>
  </si>
  <si>
    <t>Xã Chính Mỹ, huyện Thuỷ Nguyên</t>
  </si>
  <si>
    <t xml:space="preserve"> 12 thôn xã Chính Mỹ</t>
  </si>
  <si>
    <t xml:space="preserve"> Giang Biên I</t>
  </si>
  <si>
    <t>Thôn 5,  xã Giang Biên, huyện Vĩnh Bảo</t>
  </si>
  <si>
    <t>Dừng hoạt động</t>
  </si>
  <si>
    <t xml:space="preserve"> Giang Biên II</t>
  </si>
  <si>
    <t>Thôn 6,  xã Giang Biên, huyện Vĩnh Bảo</t>
  </si>
  <si>
    <t xml:space="preserve"> Dũng Tiến I</t>
  </si>
  <si>
    <t>Thôn An Bồ, xã Dũng Tiến, huyện Vĩnh Bảo</t>
  </si>
  <si>
    <t xml:space="preserve"> Việt Tiến</t>
  </si>
  <si>
    <t xml:space="preserve"> Thôn Liễu Kinh xã Việt Tiến, huyện Vĩnh Bảo</t>
  </si>
  <si>
    <t xml:space="preserve"> Trung Lập</t>
  </si>
  <si>
    <t xml:space="preserve"> Thôn 3 Áng Dương xã Trung Lập, huyện Vĩnh Bảo</t>
  </si>
  <si>
    <t xml:space="preserve"> An Hòa 1</t>
  </si>
  <si>
    <t xml:space="preserve"> Thượng Đồng, xã An Hòa, huyện Vĩnh Bảo</t>
  </si>
  <si>
    <t xml:space="preserve"> An Hòa 2</t>
  </si>
  <si>
    <t>Thôn Kênh Hữu,  xã An Hòa, huyện Vĩnh Bảo</t>
  </si>
  <si>
    <t xml:space="preserve"> Hiệp Hòa</t>
  </si>
  <si>
    <t>Thôn Trúc Hiệp  xã Hiệp Hòa, huyện Vĩnh Bảo</t>
  </si>
  <si>
    <t xml:space="preserve"> Tiền Phong 1</t>
  </si>
  <si>
    <t>Thôn Linh Đông,  xã Tiền Phong, huyện Vĩnh Bảo</t>
  </si>
  <si>
    <t xml:space="preserve"> Vĩnh Long 1</t>
  </si>
  <si>
    <t>Thôn Hà Hương, xã Vĩnh Long, huyện Vĩnh Bảo</t>
  </si>
  <si>
    <t xml:space="preserve"> Vĩnh Tiến</t>
  </si>
  <si>
    <t>Thôn 2, xã Vĩnh Tiến, huyện Vĩnh Bảo</t>
  </si>
  <si>
    <t xml:space="preserve"> Cổ Am </t>
  </si>
  <si>
    <t>Thôn 3, xã Cổ Am, huyện Vĩnh Bảo</t>
  </si>
  <si>
    <t>2009, 2013</t>
  </si>
  <si>
    <t xml:space="preserve"> Đồng Minh</t>
  </si>
  <si>
    <t>Thôn Bảo Hà, xã Đồng Minh, huyện Vĩnh Bảo</t>
  </si>
  <si>
    <t>2009, 2014</t>
  </si>
  <si>
    <t xml:space="preserve"> Lý Học</t>
  </si>
  <si>
    <t>Thôn Lạng Am, xã Lý Học, huyện Vĩnh Bảo</t>
  </si>
  <si>
    <t xml:space="preserve"> Vĩnh Phong</t>
  </si>
  <si>
    <t>Thôn Quán Khái, xã Vĩnh Phong, huyện Vĩnh Bảo</t>
  </si>
  <si>
    <t xml:space="preserve"> Hưng Nhân</t>
  </si>
  <si>
    <t>Thôn Kê Sơn, xã Hưng Nhân, huyện Vĩnh Bảo</t>
  </si>
  <si>
    <t>Vĩnh An 1</t>
  </si>
  <si>
    <t>Thôn An Ninh, xã Vĩnh An, huyện Vĩnh Bảo</t>
  </si>
  <si>
    <t>Vĩnh An 2</t>
  </si>
  <si>
    <t>Thôn Kim Ngân xã Vĩnh An, huyện Vĩnh Bảo</t>
  </si>
  <si>
    <t xml:space="preserve"> Hòa Bình</t>
  </si>
  <si>
    <t>Thôn 6, Hàm Dương, Hòa Bình, huyện Vĩnh Bảo</t>
  </si>
  <si>
    <t xml:space="preserve"> Cộng Hiền</t>
  </si>
  <si>
    <t>Thôn An Quý, Xã Cộng Hiền, huyện Vĩnh Bảo</t>
  </si>
  <si>
    <t xml:space="preserve"> Hùng Tiến</t>
  </si>
  <si>
    <t>Thôn Xuân Hùng, xã Hùng Tiến, huyện Vĩnh Bảo</t>
  </si>
  <si>
    <t xml:space="preserve"> Vinh Quang</t>
  </si>
  <si>
    <t>Thôn Hu Trì, xã Vinh Quang, huyện Vĩnh Bảo</t>
  </si>
  <si>
    <t>Đoàn Lập 1</t>
  </si>
  <si>
    <t>Thôn Tân Lập 1, xã Đoàn Lập, huyện Tiên Lãng</t>
  </si>
  <si>
    <t xml:space="preserve">Cấp Tiến </t>
  </si>
  <si>
    <t>Thôn Phương Lai, xã Cấp Tiến, huyện Tiên Lãng</t>
  </si>
  <si>
    <t>2008, 2014</t>
  </si>
  <si>
    <t>Tiên Minh</t>
  </si>
  <si>
    <t>Thôn Duyên Lão, xã Tiên Minh, huyện Tiên Lãng</t>
  </si>
  <si>
    <t>Đại Thắng 1</t>
  </si>
  <si>
    <t>Thôn Lãng Yên, xã Đại Thắng, huyện Tiên Lãng</t>
  </si>
  <si>
    <t>Nam Hưng</t>
  </si>
  <si>
    <t>Thôn Văn Đoài, xã Nam Hưng, huyện Tiên Lãng</t>
  </si>
  <si>
    <t>Tiên Thắng</t>
  </si>
  <si>
    <t>Thôn Lộc Trù, xã Tiên Thắng, huyện Tiên Lãng</t>
  </si>
  <si>
    <t>Lại Xuân II</t>
  </si>
  <si>
    <t>Thôn 10, xã Lại Xuân, huyện Thuỷ Nguyên</t>
  </si>
  <si>
    <t xml:space="preserve"> Kỳ Sơn III</t>
  </si>
  <si>
    <t xml:space="preserve">Thôn 6, xã Kỳ Sơn, huyện Thuỷ Nguyên </t>
  </si>
  <si>
    <t>Hợp Thành II</t>
  </si>
  <si>
    <t xml:space="preserve">Thôn 12, xã Hợp Thành, huyện Thuỷ Nguyên </t>
  </si>
  <si>
    <t>Hợp Thành III</t>
  </si>
  <si>
    <t>Thôn Cao Kênh, xã Hợp Thành, huyện Thuỷ Nguyên</t>
  </si>
  <si>
    <t>Cao Nhân I</t>
  </si>
  <si>
    <t>Thôn 8, xã Cao Nhân, huyện Thuỷ Nguyên</t>
  </si>
  <si>
    <t>Quảng Thanh II</t>
  </si>
  <si>
    <t xml:space="preserve">Thôn Đỏ, xã Quảng Thanh, huyện Thuỷ Nguyên </t>
  </si>
  <si>
    <t>Mỹ Đồng II</t>
  </si>
  <si>
    <t>Thôn 5, xã  Mỹ Đồng, huyện Thuỷ Nguyên</t>
  </si>
  <si>
    <t>Kiền Bái II</t>
  </si>
  <si>
    <t>Xã Kiền Bái, huyện Thuỷ Nguyên</t>
  </si>
  <si>
    <t>Lưu Kỳ I</t>
  </si>
  <si>
    <t>Thôn Bạch Đằng, xã Lưu Kỳ, huyện Thuỷ Nguyên</t>
  </si>
  <si>
    <t>Lưu Kỳ II</t>
  </si>
  <si>
    <t>Thôn Hang Lương, xã Lưu Kỳ, huyện Thuỷ Nguyên</t>
  </si>
  <si>
    <t>Lưu Kiếm II</t>
  </si>
  <si>
    <t>Thôn Bắc, xã Lưu Kiếm, huyện Thuỷ Nguyên</t>
  </si>
  <si>
    <t>Lưu Kiếm III</t>
  </si>
  <si>
    <t>Thôn Chúc Động, xã Lưu Kiếm, huyện Thuỷ Nguyên</t>
  </si>
  <si>
    <t>Lưu Kiếm IV</t>
  </si>
  <si>
    <t>Thôn Phúc Nam, xã Lưu Kiếm, huyện Thuỷ Nguyên</t>
  </si>
  <si>
    <t>Lưu Kiếm V</t>
  </si>
  <si>
    <t>Thôn Cây Quân, xã Lưu Kiếm, huyện Thuỷ Nguyên</t>
  </si>
  <si>
    <t>Gia Đức II</t>
  </si>
  <si>
    <t>Thôn 4, xã Gia Đức, huyện Thuỷ Nguyên</t>
  </si>
  <si>
    <t>Trung Hà</t>
  </si>
  <si>
    <t xml:space="preserve">Thôn chùa xã Trung Hà </t>
  </si>
  <si>
    <t>2003, 2013</t>
  </si>
  <si>
    <t>Phục Lễ</t>
  </si>
  <si>
    <t>Thôn Trung, xã Phục Lễ, huyện Thuỷ Nguyên</t>
  </si>
  <si>
    <t>Thuỷ Triều I</t>
  </si>
  <si>
    <t>Thôn Đông, xã Thủy Triều, huyện Thuỷ Nguyên</t>
  </si>
  <si>
    <t>Thuỷ Triều II</t>
  </si>
  <si>
    <t>Xóm 8, xã Thủy Triều, huyện Thuỷ Nguyên</t>
  </si>
  <si>
    <t>Phả Lễ II</t>
  </si>
  <si>
    <t>Thôn 6, xã Phả Lễ, huyện Thuỷ Nguyên</t>
  </si>
  <si>
    <t>Lập Lễ</t>
  </si>
  <si>
    <t xml:space="preserve">Xã Lập Lễ, huyện Thuỷ Nguyên </t>
  </si>
  <si>
    <t>Dương Quan I</t>
  </si>
  <si>
    <t>Thôn Đầu cầu, xã Dương Quan, huyện Thuỷ Nguyên</t>
  </si>
  <si>
    <t>Dương Quan II</t>
  </si>
  <si>
    <t>Thôn Bãi Cát, xã Dương Quan, huyện Thuỷ Nguyên</t>
  </si>
  <si>
    <t>Thuỷ Đường</t>
  </si>
  <si>
    <t>Thôn Tây Nam, xã Thủy Đường, huyện Thuỷ Nguyên</t>
  </si>
  <si>
    <t>Thuỷ Sơn</t>
  </si>
  <si>
    <t>Thôn 5, xã Thủy Sơn, huyện Thuỷ Nguyên</t>
  </si>
  <si>
    <t>Hoàng Động</t>
  </si>
  <si>
    <t>Thôn 4, xã  Hoàng Động, huyện Thuỷ Nguyên</t>
  </si>
  <si>
    <t>Lâm Động</t>
  </si>
  <si>
    <t>Thôn Hầu, xã Lâm Động, huyện Thuỷ Nguyên</t>
  </si>
  <si>
    <t>Mỹ Đồng I</t>
  </si>
  <si>
    <t>Thôn 6, xã  Mỹ Đồng, huyện Thuỷ Nguyên</t>
  </si>
  <si>
    <t>Kiền Bái</t>
  </si>
  <si>
    <t>Thôn 5, xã  Kiền Bái, huyện Thuỷ Nguyên</t>
  </si>
  <si>
    <t>2006, 2010</t>
  </si>
  <si>
    <t>Hoà Bình</t>
  </si>
  <si>
    <t>Thôn Hà Phú, xã Hòa Bình, huyện Thuỷ Nguyên</t>
  </si>
  <si>
    <t>Phù Ninh</t>
  </si>
  <si>
    <t>Thôn Phù Lưu, xã Phù Ninh, huyện Thuỷ Nguyên</t>
  </si>
  <si>
    <t>Kênh Giang III</t>
  </si>
  <si>
    <t>Xã Kênh Giang, huyện Thuỷ Nguyên</t>
  </si>
  <si>
    <t>Lại Xuân III</t>
  </si>
  <si>
    <t>Thôn 9, xã Thủy Sơn, huyện Thuỷ Nguyên</t>
  </si>
  <si>
    <t>Lại Xuân IV</t>
  </si>
  <si>
    <t>Thôn 10, xã Thủy Sơn, huyện Thuỷ Nguyên</t>
  </si>
  <si>
    <t>Lập Lễ II</t>
  </si>
  <si>
    <t>Xã Lập Lễ, huyện Thuỷ Nguyên</t>
  </si>
  <si>
    <t>Quang Trung II</t>
  </si>
  <si>
    <t>Thôn Câu Đông, xã Quang Trung, huyện An Lão</t>
  </si>
  <si>
    <t>An Thắng I</t>
  </si>
  <si>
    <t>Thôn Bách phương, xã An Thắng, huyện An Lão</t>
  </si>
  <si>
    <t>An Thắng II</t>
  </si>
  <si>
    <t>Tân Dân I</t>
  </si>
  <si>
    <t>Thôn Đại Hoàng, xã Tân Dân, huyện An Lão</t>
  </si>
  <si>
    <t>Tân Dân II</t>
  </si>
  <si>
    <t>Thôn Lai Thượng, xã Tân Dân, huyện An Lão</t>
  </si>
  <si>
    <t>Tân Dân IV</t>
  </si>
  <si>
    <t>Thôn Việt Khê, xã Tân Dân, huyện An Lão</t>
  </si>
  <si>
    <t>Tân Viên I</t>
  </si>
  <si>
    <t>Thôn Kinh Điền, xã Tân Viên, huyện An Lão</t>
  </si>
  <si>
    <t xml:space="preserve">Tân Viên II </t>
  </si>
  <si>
    <t>Thôn Ly Câu, xã Tân Viên, huyện An Lão</t>
  </si>
  <si>
    <t>Thái Sơn</t>
  </si>
  <si>
    <t>Thôn Tư Trung, xã Thái Sơn, huyện An Lão</t>
  </si>
  <si>
    <t>An Thọ I</t>
  </si>
  <si>
    <t>Thôn Hạnh Thị, xã An Thọ, huyện An Lão</t>
  </si>
  <si>
    <t>An Thọ II</t>
  </si>
  <si>
    <t>Mỹ Đức</t>
  </si>
  <si>
    <t>Thôn Giao Thượng, xã Mỹ Đức, huyện An Lão</t>
  </si>
  <si>
    <t>2008, 2012</t>
  </si>
  <si>
    <t>Trường Sơn</t>
  </si>
  <si>
    <t>Thị trấn Trường Sơn, huyện An Lão</t>
  </si>
  <si>
    <t>Quốc Tuấn I</t>
  </si>
  <si>
    <t>Thôn Bạch Câu, xã Quốc Tuấn, huyện An Lão</t>
  </si>
  <si>
    <t xml:space="preserve"> Đông Phương</t>
  </si>
  <si>
    <t>Xã Đông Phương, huyện Kiến Thuỵ</t>
  </si>
  <si>
    <t>Thuận Thiên</t>
  </si>
  <si>
    <t>Xã Thuận Thiên, huyện Kiến Thuỵ</t>
  </si>
  <si>
    <t>2003, 2006, 2012</t>
  </si>
  <si>
    <t>Hữu Bằng I</t>
  </si>
  <si>
    <t>Thôn Kim Đới 3, xã Hữu Bằng, huyện Kiến Thuỵ</t>
  </si>
  <si>
    <t>Hữu Bằng II</t>
  </si>
  <si>
    <t>Thôn Văn Cao, xã Hữu Bằng, huyện Kiến Thuỵ</t>
  </si>
  <si>
    <t>Ngũ Phúc</t>
  </si>
  <si>
    <t>Thôn Xuân Chiếng, xã Ngũ Phúc, huyện Kiến Thuỵ</t>
  </si>
  <si>
    <t>2005, 2009, 2013</t>
  </si>
  <si>
    <t xml:space="preserve"> Du Lễ</t>
  </si>
  <si>
    <t>Xã Du Lễ, huyện Kiến Thuỵ</t>
  </si>
  <si>
    <t>2008, 2010</t>
  </si>
  <si>
    <t xml:space="preserve"> Đại Hà</t>
  </si>
  <si>
    <t>Thôn Cao Bộ, xã Đại Hà, huyện Kiến Thuỵ</t>
  </si>
  <si>
    <t>2011, 2013</t>
  </si>
  <si>
    <t>Ngũ Đoan I</t>
  </si>
  <si>
    <t>Thôn Đồng Dồi, xã Ngũ Đoan, huyện Kiến Thuỵ</t>
  </si>
  <si>
    <t>Tân Phong</t>
  </si>
  <si>
    <t>Thôn Lão Phong, xã Tân Phong, huyện Kiến Thuỵ</t>
  </si>
  <si>
    <t>2007, 2010</t>
  </si>
  <si>
    <t xml:space="preserve"> Tân Phong III</t>
  </si>
  <si>
    <t>Thôn Kính trực, xã Tân Phong, huyện Kiến Thuỵ</t>
  </si>
  <si>
    <t>Tú Sơn</t>
  </si>
  <si>
    <t>Thôn Lê Xá, xã Tú Sơn, huyện Kiến Thuỵ</t>
  </si>
  <si>
    <t>2005, 2010, 2011</t>
  </si>
  <si>
    <t>Bắc Sơn</t>
  </si>
  <si>
    <t>Thôn 6, xã Bắc Sơn, huyện An Dương</t>
  </si>
  <si>
    <t>Thôn Kiều Thượng, Quốc Tuấn, huyện An Dương</t>
  </si>
  <si>
    <t>Quốc Tuấn II+III</t>
  </si>
  <si>
    <t>Đặng Cương I</t>
  </si>
  <si>
    <t>Thôn Hoà Nhất, Xã Đặng Cương, huyện An Dương</t>
  </si>
  <si>
    <t>Đặng Cương II</t>
  </si>
  <si>
    <t>Thôn Chiến Thắng, Đặng Cương, huyện An Dương</t>
  </si>
  <si>
    <t>2007, 2011</t>
  </si>
  <si>
    <t>Hồng Thái</t>
  </si>
  <si>
    <t>Thôn Đào Yêu, xã Hồng Thái, huyện An Dương</t>
  </si>
  <si>
    <t>Xuân Đám</t>
  </si>
  <si>
    <t>Xã Xuân Đám, huyện Cát Hải</t>
  </si>
  <si>
    <t>Phù Long</t>
  </si>
  <si>
    <t>Xã Phù Long, huyện Cát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</si>
</sst>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rial"/>
      <family val="2"/>
      <charset val="163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left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left" vertical="center" wrapText="1"/>
    </xf>
    <xf numFmtId="3" fontId="5" fillId="0" borderId="1" xfId="2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 wrapText="1"/>
    </xf>
    <xf numFmtId="3" fontId="5" fillId="0" borderId="1" xfId="0" quotePrefix="1" applyNumberFormat="1" applyFont="1" applyBorder="1" applyAlignment="1">
      <alignment vertical="center" wrapText="1"/>
    </xf>
    <xf numFmtId="0" fontId="5" fillId="0" borderId="3" xfId="1" applyFont="1" applyBorder="1" applyAlignment="1">
      <alignment horizontal="left" vertical="center" wrapText="1"/>
    </xf>
  </cellXfs>
  <cellStyles count="3">
    <cellStyle name="Comma 3" xfId="2" xr:uid="{30C06C2A-58A7-472F-9369-FACF5EBFA2E4}"/>
    <cellStyle name="Normal" xfId="0" builtinId="0"/>
    <cellStyle name="Normal 2" xfId="1" xr:uid="{975A0BF1-6DE3-44E8-B0B1-904BFBF04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03833-7444-4729-841C-D0CBA590948E}">
  <dimension ref="A1:I170"/>
  <sheetViews>
    <sheetView tabSelected="1" zoomScaleNormal="100" workbookViewId="0">
      <selection sqref="A1:XFD3"/>
    </sheetView>
  </sheetViews>
  <sheetFormatPr defaultColWidth="9.1640625" defaultRowHeight="15.5" x14ac:dyDescent="0.35"/>
  <cols>
    <col min="1" max="1" width="7" style="1" customWidth="1"/>
    <col min="2" max="2" width="16.1640625" style="1" customWidth="1"/>
    <col min="3" max="3" width="25.75" style="1" customWidth="1"/>
    <col min="4" max="4" width="15.1640625" style="1" customWidth="1"/>
    <col min="5" max="5" width="14.83203125" style="1" customWidth="1"/>
    <col min="6" max="6" width="18.1640625" style="1" customWidth="1"/>
    <col min="7" max="7" width="36.75" style="1" customWidth="1"/>
    <col min="8" max="8" width="16" style="1" customWidth="1"/>
    <col min="9" max="9" width="13.58203125" style="1" customWidth="1"/>
    <col min="10" max="16384" width="9.1640625" style="1"/>
  </cols>
  <sheetData>
    <row r="1" spans="1:9" s="3" customFormat="1" ht="30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62" x14ac:dyDescent="0.35">
      <c r="A2" s="4">
        <v>1</v>
      </c>
      <c r="B2" s="5" t="s">
        <v>9</v>
      </c>
      <c r="C2" s="4" t="s">
        <v>10</v>
      </c>
      <c r="D2" s="4">
        <v>2010</v>
      </c>
      <c r="E2" s="4">
        <v>7660</v>
      </c>
      <c r="F2" s="6">
        <v>4000</v>
      </c>
      <c r="G2" s="7" t="s">
        <v>11</v>
      </c>
      <c r="H2" s="8">
        <f>5608+21</f>
        <v>5629</v>
      </c>
      <c r="I2" s="9" t="s">
        <v>12</v>
      </c>
    </row>
    <row r="3" spans="1:9" ht="108.5" x14ac:dyDescent="0.35">
      <c r="A3" s="4">
        <v>2</v>
      </c>
      <c r="B3" s="5" t="s">
        <v>13</v>
      </c>
      <c r="C3" s="4" t="s">
        <v>14</v>
      </c>
      <c r="D3" s="4">
        <v>2015</v>
      </c>
      <c r="E3" s="4">
        <v>3800</v>
      </c>
      <c r="F3" s="6">
        <v>5000</v>
      </c>
      <c r="G3" s="7" t="s">
        <v>15</v>
      </c>
      <c r="H3" s="10">
        <v>6685</v>
      </c>
      <c r="I3" s="9" t="s">
        <v>12</v>
      </c>
    </row>
    <row r="4" spans="1:9" ht="77.5" x14ac:dyDescent="0.35">
      <c r="A4" s="4">
        <v>3</v>
      </c>
      <c r="B4" s="5" t="s">
        <v>16</v>
      </c>
      <c r="C4" s="4" t="s">
        <v>17</v>
      </c>
      <c r="D4" s="4">
        <v>2008</v>
      </c>
      <c r="E4" s="4" t="s">
        <v>18</v>
      </c>
      <c r="F4" s="10">
        <v>3000</v>
      </c>
      <c r="G4" s="11" t="s">
        <v>19</v>
      </c>
      <c r="H4" s="10">
        <v>4455</v>
      </c>
      <c r="I4" s="9" t="s">
        <v>12</v>
      </c>
    </row>
    <row r="5" spans="1:9" ht="93" x14ac:dyDescent="0.35">
      <c r="A5" s="4">
        <v>4</v>
      </c>
      <c r="B5" s="5" t="s">
        <v>20</v>
      </c>
      <c r="C5" s="4" t="s">
        <v>21</v>
      </c>
      <c r="D5" s="4">
        <v>2010</v>
      </c>
      <c r="E5" s="4">
        <v>3000</v>
      </c>
      <c r="F5" s="12">
        <v>3000</v>
      </c>
      <c r="G5" s="7" t="s">
        <v>22</v>
      </c>
      <c r="H5" s="12">
        <v>7428</v>
      </c>
      <c r="I5" s="9" t="s">
        <v>12</v>
      </c>
    </row>
    <row r="6" spans="1:9" ht="186" x14ac:dyDescent="0.35">
      <c r="A6" s="4">
        <v>5</v>
      </c>
      <c r="B6" s="5" t="s">
        <v>23</v>
      </c>
      <c r="C6" s="4" t="s">
        <v>24</v>
      </c>
      <c r="D6" s="4">
        <v>2015</v>
      </c>
      <c r="E6" s="4">
        <v>14000</v>
      </c>
      <c r="F6" s="12">
        <v>6000</v>
      </c>
      <c r="G6" s="7" t="s">
        <v>25</v>
      </c>
      <c r="H6" s="12">
        <f>5608+21</f>
        <v>5629</v>
      </c>
      <c r="I6" s="9" t="s">
        <v>12</v>
      </c>
    </row>
    <row r="7" spans="1:9" ht="46.5" x14ac:dyDescent="0.35">
      <c r="A7" s="4">
        <v>6</v>
      </c>
      <c r="B7" s="5" t="s">
        <v>26</v>
      </c>
      <c r="C7" s="4" t="s">
        <v>27</v>
      </c>
      <c r="D7" s="4">
        <v>2012</v>
      </c>
      <c r="E7" s="4">
        <v>3610</v>
      </c>
      <c r="F7" s="6">
        <v>1200</v>
      </c>
      <c r="G7" s="13" t="s">
        <v>28</v>
      </c>
      <c r="H7" s="12">
        <f>2275+15</f>
        <v>2290</v>
      </c>
      <c r="I7" s="9" t="s">
        <v>12</v>
      </c>
    </row>
    <row r="8" spans="1:9" ht="62" x14ac:dyDescent="0.35">
      <c r="A8" s="4">
        <v>7</v>
      </c>
      <c r="B8" s="5" t="s">
        <v>29</v>
      </c>
      <c r="C8" s="4" t="s">
        <v>30</v>
      </c>
      <c r="D8" s="4">
        <v>2013</v>
      </c>
      <c r="E8" s="14">
        <v>4800</v>
      </c>
      <c r="F8" s="6">
        <v>2880</v>
      </c>
      <c r="G8" s="13" t="s">
        <v>31</v>
      </c>
      <c r="H8" s="12">
        <v>1840</v>
      </c>
      <c r="I8" s="9" t="s">
        <v>12</v>
      </c>
    </row>
    <row r="9" spans="1:9" ht="31" x14ac:dyDescent="0.35">
      <c r="A9" s="4">
        <v>8</v>
      </c>
      <c r="B9" s="5" t="s">
        <v>32</v>
      </c>
      <c r="C9" s="4" t="s">
        <v>33</v>
      </c>
      <c r="D9" s="4" t="s">
        <v>34</v>
      </c>
      <c r="E9" s="4">
        <v>865</v>
      </c>
      <c r="F9" s="10">
        <v>1000</v>
      </c>
      <c r="G9" s="15" t="s">
        <v>35</v>
      </c>
      <c r="H9" s="10">
        <v>1400</v>
      </c>
      <c r="I9" s="9" t="s">
        <v>12</v>
      </c>
    </row>
    <row r="10" spans="1:9" ht="124" x14ac:dyDescent="0.35">
      <c r="A10" s="4">
        <v>9</v>
      </c>
      <c r="B10" s="5" t="s">
        <v>36</v>
      </c>
      <c r="C10" s="4" t="s">
        <v>37</v>
      </c>
      <c r="D10" s="16">
        <v>2013</v>
      </c>
      <c r="E10" s="16" t="s">
        <v>38</v>
      </c>
      <c r="F10" s="6">
        <v>5000</v>
      </c>
      <c r="G10" s="7" t="s">
        <v>39</v>
      </c>
      <c r="H10" s="12">
        <f>3150+17</f>
        <v>3167</v>
      </c>
      <c r="I10" s="9" t="s">
        <v>12</v>
      </c>
    </row>
    <row r="11" spans="1:9" ht="31" x14ac:dyDescent="0.35">
      <c r="A11" s="4">
        <v>10</v>
      </c>
      <c r="B11" s="5" t="s">
        <v>40</v>
      </c>
      <c r="C11" s="4" t="s">
        <v>41</v>
      </c>
      <c r="D11" s="16">
        <v>2016</v>
      </c>
      <c r="E11" s="16">
        <v>11382</v>
      </c>
      <c r="F11" s="12">
        <v>1500</v>
      </c>
      <c r="G11" s="7" t="s">
        <v>42</v>
      </c>
      <c r="H11" s="12">
        <f>2700+10</f>
        <v>2710</v>
      </c>
      <c r="I11" s="9" t="s">
        <v>12</v>
      </c>
    </row>
    <row r="12" spans="1:9" ht="93" x14ac:dyDescent="0.35">
      <c r="A12" s="4">
        <v>11</v>
      </c>
      <c r="B12" s="5" t="s">
        <v>43</v>
      </c>
      <c r="C12" s="4" t="s">
        <v>44</v>
      </c>
      <c r="D12" s="16">
        <v>2007</v>
      </c>
      <c r="E12" s="16">
        <v>1670</v>
      </c>
      <c r="F12" s="6">
        <v>900</v>
      </c>
      <c r="G12" s="13" t="s">
        <v>45</v>
      </c>
      <c r="H12" s="12">
        <f>1459</f>
        <v>1459</v>
      </c>
      <c r="I12" s="9" t="s">
        <v>12</v>
      </c>
    </row>
    <row r="13" spans="1:9" ht="93" x14ac:dyDescent="0.35">
      <c r="A13" s="4">
        <v>12</v>
      </c>
      <c r="B13" s="5" t="s">
        <v>46</v>
      </c>
      <c r="C13" s="4" t="s">
        <v>47</v>
      </c>
      <c r="D13" s="16" t="s">
        <v>48</v>
      </c>
      <c r="E13" s="16">
        <v>3310</v>
      </c>
      <c r="F13" s="12">
        <v>700</v>
      </c>
      <c r="G13" s="7" t="s">
        <v>49</v>
      </c>
      <c r="H13" s="12">
        <v>4075</v>
      </c>
      <c r="I13" s="9" t="s">
        <v>12</v>
      </c>
    </row>
    <row r="14" spans="1:9" ht="31" x14ac:dyDescent="0.35">
      <c r="A14" s="4">
        <v>13</v>
      </c>
      <c r="B14" s="5" t="s">
        <v>50</v>
      </c>
      <c r="C14" s="4" t="s">
        <v>51</v>
      </c>
      <c r="D14" s="16" t="s">
        <v>52</v>
      </c>
      <c r="E14" s="16">
        <v>840</v>
      </c>
      <c r="F14" s="12">
        <v>700</v>
      </c>
      <c r="G14" s="17" t="s">
        <v>53</v>
      </c>
      <c r="H14" s="12">
        <v>2250</v>
      </c>
      <c r="I14" s="9" t="s">
        <v>12</v>
      </c>
    </row>
    <row r="15" spans="1:9" ht="31" x14ac:dyDescent="0.35">
      <c r="A15" s="4">
        <v>14</v>
      </c>
      <c r="B15" s="5" t="s">
        <v>54</v>
      </c>
      <c r="C15" s="4" t="s">
        <v>55</v>
      </c>
      <c r="D15" s="16">
        <v>2010</v>
      </c>
      <c r="E15" s="4">
        <f>990+63</f>
        <v>1053</v>
      </c>
      <c r="F15" s="10">
        <v>500</v>
      </c>
      <c r="G15" s="15" t="s">
        <v>56</v>
      </c>
      <c r="H15" s="10">
        <v>1300</v>
      </c>
      <c r="I15" s="9" t="s">
        <v>12</v>
      </c>
    </row>
    <row r="16" spans="1:9" ht="46.5" x14ac:dyDescent="0.35">
      <c r="A16" s="4">
        <v>15</v>
      </c>
      <c r="B16" s="5" t="s">
        <v>57</v>
      </c>
      <c r="C16" s="4" t="s">
        <v>58</v>
      </c>
      <c r="D16" s="16">
        <v>2012</v>
      </c>
      <c r="E16" s="4">
        <f>699+648</f>
        <v>1347</v>
      </c>
      <c r="F16" s="10">
        <v>200</v>
      </c>
      <c r="G16" s="15" t="s">
        <v>59</v>
      </c>
      <c r="H16" s="10">
        <v>700</v>
      </c>
      <c r="I16" s="9" t="s">
        <v>12</v>
      </c>
    </row>
    <row r="17" spans="1:9" ht="31" x14ac:dyDescent="0.35">
      <c r="A17" s="4">
        <v>16</v>
      </c>
      <c r="B17" s="5" t="s">
        <v>60</v>
      </c>
      <c r="C17" s="4" t="s">
        <v>61</v>
      </c>
      <c r="D17" s="16">
        <v>2011</v>
      </c>
      <c r="E17" s="4">
        <v>1100</v>
      </c>
      <c r="F17" s="10">
        <v>200</v>
      </c>
      <c r="G17" s="15" t="s">
        <v>62</v>
      </c>
      <c r="H17" s="10">
        <v>1000</v>
      </c>
      <c r="I17" s="9" t="s">
        <v>12</v>
      </c>
    </row>
    <row r="18" spans="1:9" ht="31" x14ac:dyDescent="0.35">
      <c r="A18" s="4">
        <v>17</v>
      </c>
      <c r="B18" s="5" t="s">
        <v>63</v>
      </c>
      <c r="C18" s="4" t="s">
        <v>64</v>
      </c>
      <c r="D18" s="16" t="s">
        <v>65</v>
      </c>
      <c r="E18" s="14">
        <v>1150</v>
      </c>
      <c r="F18" s="10"/>
      <c r="G18" s="15"/>
      <c r="H18" s="10"/>
      <c r="I18" s="9" t="s">
        <v>12</v>
      </c>
    </row>
    <row r="19" spans="1:9" ht="62" x14ac:dyDescent="0.35">
      <c r="A19" s="4">
        <v>18</v>
      </c>
      <c r="B19" s="5" t="s">
        <v>66</v>
      </c>
      <c r="C19" s="4" t="s">
        <v>67</v>
      </c>
      <c r="D19" s="16">
        <v>2007</v>
      </c>
      <c r="E19" s="4">
        <v>1120</v>
      </c>
      <c r="F19" s="10">
        <v>200</v>
      </c>
      <c r="G19" s="11" t="s">
        <v>68</v>
      </c>
      <c r="H19" s="10">
        <f>800+120+220</f>
        <v>1140</v>
      </c>
      <c r="I19" s="9" t="s">
        <v>12</v>
      </c>
    </row>
    <row r="20" spans="1:9" ht="77.5" x14ac:dyDescent="0.35">
      <c r="A20" s="4">
        <v>19</v>
      </c>
      <c r="B20" s="5" t="s">
        <v>69</v>
      </c>
      <c r="C20" s="4" t="s">
        <v>70</v>
      </c>
      <c r="D20" s="16">
        <v>2015</v>
      </c>
      <c r="E20" s="4">
        <v>4490</v>
      </c>
      <c r="F20" s="10">
        <v>500</v>
      </c>
      <c r="G20" s="11" t="s">
        <v>71</v>
      </c>
      <c r="H20" s="10">
        <f>2100+200+220</f>
        <v>2520</v>
      </c>
      <c r="I20" s="9" t="s">
        <v>12</v>
      </c>
    </row>
    <row r="21" spans="1:9" ht="31" x14ac:dyDescent="0.35">
      <c r="A21" s="4">
        <v>20</v>
      </c>
      <c r="B21" s="5" t="s">
        <v>72</v>
      </c>
      <c r="C21" s="4" t="s">
        <v>73</v>
      </c>
      <c r="D21" s="16">
        <v>2011</v>
      </c>
      <c r="E21" s="4">
        <v>3234</v>
      </c>
      <c r="F21" s="10"/>
      <c r="G21" s="15"/>
      <c r="H21" s="10"/>
      <c r="I21" s="9" t="s">
        <v>12</v>
      </c>
    </row>
    <row r="22" spans="1:9" ht="62" x14ac:dyDescent="0.35">
      <c r="A22" s="4">
        <v>21</v>
      </c>
      <c r="B22" s="5" t="s">
        <v>74</v>
      </c>
      <c r="C22" s="4" t="s">
        <v>75</v>
      </c>
      <c r="D22" s="16" t="s">
        <v>76</v>
      </c>
      <c r="E22" s="14">
        <v>1200</v>
      </c>
      <c r="F22" s="10">
        <v>400</v>
      </c>
      <c r="G22" s="15" t="s">
        <v>77</v>
      </c>
      <c r="H22" s="10"/>
      <c r="I22" s="9" t="s">
        <v>12</v>
      </c>
    </row>
    <row r="23" spans="1:9" ht="31" x14ac:dyDescent="0.35">
      <c r="A23" s="4">
        <v>22</v>
      </c>
      <c r="B23" s="5" t="s">
        <v>78</v>
      </c>
      <c r="C23" s="4" t="s">
        <v>79</v>
      </c>
      <c r="D23" s="4" t="s">
        <v>80</v>
      </c>
      <c r="E23" s="4" t="s">
        <v>81</v>
      </c>
      <c r="F23" s="6">
        <v>8000</v>
      </c>
      <c r="G23" s="18" t="s">
        <v>82</v>
      </c>
      <c r="H23" s="12">
        <v>4250</v>
      </c>
      <c r="I23" s="9" t="s">
        <v>12</v>
      </c>
    </row>
    <row r="24" spans="1:9" ht="77.5" x14ac:dyDescent="0.35">
      <c r="A24" s="4">
        <v>23</v>
      </c>
      <c r="B24" s="5" t="s">
        <v>83</v>
      </c>
      <c r="C24" s="4" t="s">
        <v>84</v>
      </c>
      <c r="D24" s="4">
        <v>2004</v>
      </c>
      <c r="E24" s="16">
        <v>3613</v>
      </c>
      <c r="F24" s="12">
        <v>5000</v>
      </c>
      <c r="G24" s="7" t="s">
        <v>85</v>
      </c>
      <c r="H24" s="12">
        <f>4620+53</f>
        <v>4673</v>
      </c>
      <c r="I24" s="9" t="s">
        <v>12</v>
      </c>
    </row>
    <row r="25" spans="1:9" ht="62" x14ac:dyDescent="0.35">
      <c r="A25" s="4">
        <v>24</v>
      </c>
      <c r="B25" s="5" t="s">
        <v>86</v>
      </c>
      <c r="C25" s="4" t="s">
        <v>87</v>
      </c>
      <c r="D25" s="4" t="s">
        <v>88</v>
      </c>
      <c r="E25" s="4">
        <v>9900</v>
      </c>
      <c r="F25" s="12">
        <v>7000</v>
      </c>
      <c r="G25" s="7" t="s">
        <v>89</v>
      </c>
      <c r="H25" s="12">
        <f>6870+129</f>
        <v>6999</v>
      </c>
      <c r="I25" s="9" t="s">
        <v>12</v>
      </c>
    </row>
    <row r="26" spans="1:9" ht="31" x14ac:dyDescent="0.35">
      <c r="A26" s="4">
        <v>25</v>
      </c>
      <c r="B26" s="5" t="s">
        <v>90</v>
      </c>
      <c r="C26" s="4" t="s">
        <v>91</v>
      </c>
      <c r="D26" s="4" t="s">
        <v>48</v>
      </c>
      <c r="E26" s="4">
        <v>704</v>
      </c>
      <c r="F26" s="12">
        <v>600</v>
      </c>
      <c r="G26" s="7" t="s">
        <v>92</v>
      </c>
      <c r="H26" s="12">
        <v>860</v>
      </c>
      <c r="I26" s="9" t="s">
        <v>12</v>
      </c>
    </row>
    <row r="27" spans="1:9" ht="31" x14ac:dyDescent="0.35">
      <c r="A27" s="4">
        <v>26</v>
      </c>
      <c r="B27" s="5" t="s">
        <v>93</v>
      </c>
      <c r="C27" s="4" t="s">
        <v>94</v>
      </c>
      <c r="D27" s="4" t="s">
        <v>95</v>
      </c>
      <c r="E27" s="4">
        <v>2561</v>
      </c>
      <c r="F27" s="12">
        <v>2000</v>
      </c>
      <c r="G27" s="17" t="s">
        <v>96</v>
      </c>
      <c r="H27" s="12">
        <v>2918</v>
      </c>
      <c r="I27" s="9" t="s">
        <v>12</v>
      </c>
    </row>
    <row r="28" spans="1:9" ht="46.5" x14ac:dyDescent="0.35">
      <c r="A28" s="4">
        <v>27</v>
      </c>
      <c r="B28" s="5" t="s">
        <v>97</v>
      </c>
      <c r="C28" s="4" t="s">
        <v>98</v>
      </c>
      <c r="D28" s="4" t="s">
        <v>52</v>
      </c>
      <c r="E28" s="14">
        <v>100</v>
      </c>
      <c r="F28" s="10">
        <v>1665</v>
      </c>
      <c r="G28" s="15" t="s">
        <v>99</v>
      </c>
      <c r="H28" s="10">
        <v>1960</v>
      </c>
      <c r="I28" s="9" t="s">
        <v>12</v>
      </c>
    </row>
    <row r="29" spans="1:9" ht="31" x14ac:dyDescent="0.35">
      <c r="A29" s="4">
        <v>28</v>
      </c>
      <c r="B29" s="5" t="s">
        <v>100</v>
      </c>
      <c r="C29" s="4" t="s">
        <v>101</v>
      </c>
      <c r="D29" s="4">
        <v>2011</v>
      </c>
      <c r="E29" s="14">
        <v>1000</v>
      </c>
      <c r="F29" s="10">
        <v>1980</v>
      </c>
      <c r="G29" s="15" t="s">
        <v>102</v>
      </c>
      <c r="H29" s="10"/>
      <c r="I29" s="9" t="s">
        <v>12</v>
      </c>
    </row>
    <row r="30" spans="1:9" ht="31" x14ac:dyDescent="0.35">
      <c r="A30" s="4">
        <v>29</v>
      </c>
      <c r="B30" s="5" t="s">
        <v>103</v>
      </c>
      <c r="C30" s="4" t="s">
        <v>104</v>
      </c>
      <c r="D30" s="4">
        <v>2015</v>
      </c>
      <c r="E30" s="14">
        <v>700</v>
      </c>
      <c r="F30" s="10">
        <v>720</v>
      </c>
      <c r="G30" s="15" t="s">
        <v>105</v>
      </c>
      <c r="H30" s="10">
        <v>808</v>
      </c>
      <c r="I30" s="9" t="s">
        <v>12</v>
      </c>
    </row>
    <row r="31" spans="1:9" ht="31" x14ac:dyDescent="0.35">
      <c r="A31" s="4">
        <v>30</v>
      </c>
      <c r="B31" s="5" t="s">
        <v>106</v>
      </c>
      <c r="C31" s="4" t="s">
        <v>107</v>
      </c>
      <c r="D31" s="4">
        <v>2010</v>
      </c>
      <c r="E31" s="14">
        <v>1800</v>
      </c>
      <c r="F31" s="10">
        <v>3000</v>
      </c>
      <c r="G31" s="15" t="s">
        <v>108</v>
      </c>
      <c r="H31" s="10">
        <v>236</v>
      </c>
      <c r="I31" s="9" t="s">
        <v>12</v>
      </c>
    </row>
    <row r="32" spans="1:9" ht="31" x14ac:dyDescent="0.35">
      <c r="A32" s="4">
        <v>31</v>
      </c>
      <c r="B32" s="5" t="s">
        <v>109</v>
      </c>
      <c r="C32" s="4" t="s">
        <v>110</v>
      </c>
      <c r="D32" s="4" t="s">
        <v>111</v>
      </c>
      <c r="E32" s="4">
        <v>4500</v>
      </c>
      <c r="F32" s="12">
        <v>3900</v>
      </c>
      <c r="G32" s="17" t="s">
        <v>112</v>
      </c>
      <c r="H32" s="12">
        <v>6885</v>
      </c>
      <c r="I32" s="9" t="s">
        <v>12</v>
      </c>
    </row>
    <row r="33" spans="1:9" ht="31" x14ac:dyDescent="0.35">
      <c r="A33" s="4">
        <v>32</v>
      </c>
      <c r="B33" s="5" t="s">
        <v>113</v>
      </c>
      <c r="C33" s="4" t="s">
        <v>114</v>
      </c>
      <c r="D33" s="14" t="s">
        <v>115</v>
      </c>
      <c r="E33" s="4">
        <f>1294+1395</f>
        <v>2689</v>
      </c>
      <c r="F33" s="12">
        <v>500</v>
      </c>
      <c r="G33" s="7" t="s">
        <v>116</v>
      </c>
      <c r="H33" s="12">
        <v>1348</v>
      </c>
      <c r="I33" s="9" t="s">
        <v>12</v>
      </c>
    </row>
    <row r="34" spans="1:9" ht="46.5" x14ac:dyDescent="0.35">
      <c r="A34" s="4">
        <v>33</v>
      </c>
      <c r="B34" s="5" t="s">
        <v>117</v>
      </c>
      <c r="C34" s="4" t="s">
        <v>118</v>
      </c>
      <c r="D34" s="4">
        <v>2008</v>
      </c>
      <c r="E34" s="4">
        <v>3600</v>
      </c>
      <c r="F34" s="12">
        <v>3500</v>
      </c>
      <c r="G34" s="7" t="s">
        <v>119</v>
      </c>
      <c r="H34" s="12">
        <v>2621</v>
      </c>
      <c r="I34" s="9" t="s">
        <v>12</v>
      </c>
    </row>
    <row r="35" spans="1:9" ht="31" x14ac:dyDescent="0.35">
      <c r="A35" s="4">
        <v>34</v>
      </c>
      <c r="B35" s="5" t="s">
        <v>120</v>
      </c>
      <c r="C35" s="4" t="s">
        <v>121</v>
      </c>
      <c r="D35" s="4">
        <v>2002</v>
      </c>
      <c r="E35" s="4">
        <v>2551.1999999999998</v>
      </c>
      <c r="F35" s="19">
        <v>2000</v>
      </c>
      <c r="G35" s="20" t="s">
        <v>122</v>
      </c>
      <c r="H35" s="12">
        <f>1728+63</f>
        <v>1791</v>
      </c>
      <c r="I35" s="9" t="s">
        <v>12</v>
      </c>
    </row>
    <row r="36" spans="1:9" ht="31" x14ac:dyDescent="0.35">
      <c r="A36" s="4">
        <v>35</v>
      </c>
      <c r="B36" s="5" t="s">
        <v>123</v>
      </c>
      <c r="C36" s="4" t="s">
        <v>124</v>
      </c>
      <c r="D36" s="4">
        <v>2007</v>
      </c>
      <c r="E36" s="4">
        <v>3120</v>
      </c>
      <c r="F36" s="12">
        <v>500</v>
      </c>
      <c r="G36" s="7" t="s">
        <v>125</v>
      </c>
      <c r="H36" s="12">
        <v>1112</v>
      </c>
      <c r="I36" s="9" t="s">
        <v>12</v>
      </c>
    </row>
    <row r="37" spans="1:9" ht="31" x14ac:dyDescent="0.35">
      <c r="A37" s="4">
        <v>36</v>
      </c>
      <c r="B37" s="5" t="s">
        <v>126</v>
      </c>
      <c r="C37" s="4" t="s">
        <v>127</v>
      </c>
      <c r="D37" s="4">
        <v>2006</v>
      </c>
      <c r="E37" s="4">
        <v>825</v>
      </c>
      <c r="F37" s="19">
        <v>500</v>
      </c>
      <c r="G37" s="20" t="s">
        <v>128</v>
      </c>
      <c r="H37" s="19">
        <v>532</v>
      </c>
      <c r="I37" s="9" t="s">
        <v>12</v>
      </c>
    </row>
    <row r="38" spans="1:9" ht="31" x14ac:dyDescent="0.35">
      <c r="A38" s="4">
        <v>37</v>
      </c>
      <c r="B38" s="5" t="s">
        <v>129</v>
      </c>
      <c r="C38" s="4" t="s">
        <v>130</v>
      </c>
      <c r="D38" s="4">
        <v>2007</v>
      </c>
      <c r="E38" s="4">
        <v>727</v>
      </c>
      <c r="F38" s="19">
        <v>400</v>
      </c>
      <c r="G38" s="20" t="s">
        <v>131</v>
      </c>
      <c r="H38" s="19">
        <v>1100</v>
      </c>
      <c r="I38" s="9" t="s">
        <v>12</v>
      </c>
    </row>
    <row r="39" spans="1:9" ht="31" x14ac:dyDescent="0.35">
      <c r="A39" s="4">
        <v>38</v>
      </c>
      <c r="B39" s="5" t="s">
        <v>132</v>
      </c>
      <c r="C39" s="4" t="s">
        <v>133</v>
      </c>
      <c r="D39" s="4">
        <v>2009</v>
      </c>
      <c r="E39" s="4">
        <v>595</v>
      </c>
      <c r="F39" s="19">
        <v>300</v>
      </c>
      <c r="G39" s="20" t="s">
        <v>134</v>
      </c>
      <c r="H39" s="19">
        <v>750</v>
      </c>
      <c r="I39" s="9" t="s">
        <v>12</v>
      </c>
    </row>
    <row r="40" spans="1:9" ht="31" x14ac:dyDescent="0.35">
      <c r="A40" s="4">
        <v>39</v>
      </c>
      <c r="B40" s="5" t="s">
        <v>135</v>
      </c>
      <c r="C40" s="4" t="s">
        <v>136</v>
      </c>
      <c r="D40" s="4">
        <v>2010</v>
      </c>
      <c r="E40" s="4">
        <v>666</v>
      </c>
      <c r="F40" s="6">
        <v>500</v>
      </c>
      <c r="G40" s="7" t="s">
        <v>137</v>
      </c>
      <c r="H40" s="6">
        <v>457</v>
      </c>
      <c r="I40" s="9" t="s">
        <v>12</v>
      </c>
    </row>
    <row r="41" spans="1:9" ht="46.5" x14ac:dyDescent="0.35">
      <c r="A41" s="4">
        <v>40</v>
      </c>
      <c r="B41" s="5" t="s">
        <v>138</v>
      </c>
      <c r="C41" s="4" t="s">
        <v>139</v>
      </c>
      <c r="D41" s="4" t="s">
        <v>140</v>
      </c>
      <c r="E41" s="4">
        <v>4363</v>
      </c>
      <c r="F41" s="19">
        <v>6000</v>
      </c>
      <c r="G41" s="20" t="s">
        <v>141</v>
      </c>
      <c r="H41" s="12">
        <f>4079+28</f>
        <v>4107</v>
      </c>
      <c r="I41" s="9" t="s">
        <v>12</v>
      </c>
    </row>
    <row r="42" spans="1:9" ht="31" x14ac:dyDescent="0.35">
      <c r="A42" s="4">
        <v>41</v>
      </c>
      <c r="B42" s="5" t="s">
        <v>142</v>
      </c>
      <c r="C42" s="4" t="s">
        <v>143</v>
      </c>
      <c r="D42" s="4" t="s">
        <v>144</v>
      </c>
      <c r="E42" s="4">
        <v>34194</v>
      </c>
      <c r="F42" s="12">
        <v>6000</v>
      </c>
      <c r="G42" s="7" t="s">
        <v>145</v>
      </c>
      <c r="H42" s="12">
        <v>2579</v>
      </c>
      <c r="I42" s="9" t="s">
        <v>12</v>
      </c>
    </row>
    <row r="43" spans="1:9" ht="31" x14ac:dyDescent="0.35">
      <c r="A43" s="4">
        <v>42</v>
      </c>
      <c r="B43" s="5" t="s">
        <v>146</v>
      </c>
      <c r="C43" s="4" t="s">
        <v>147</v>
      </c>
      <c r="D43" s="4" t="s">
        <v>148</v>
      </c>
      <c r="E43" s="4">
        <v>7034</v>
      </c>
      <c r="F43" s="12"/>
      <c r="G43" s="17"/>
      <c r="H43" s="12"/>
      <c r="I43" s="9" t="s">
        <v>12</v>
      </c>
    </row>
    <row r="44" spans="1:9" ht="46.5" x14ac:dyDescent="0.35">
      <c r="A44" s="4">
        <v>43</v>
      </c>
      <c r="B44" s="5" t="s">
        <v>149</v>
      </c>
      <c r="C44" s="4" t="s">
        <v>150</v>
      </c>
      <c r="D44" s="4" t="s">
        <v>151</v>
      </c>
      <c r="E44" s="4">
        <v>1056</v>
      </c>
      <c r="F44" s="19">
        <v>2000</v>
      </c>
      <c r="G44" s="20" t="s">
        <v>152</v>
      </c>
      <c r="H44" s="12">
        <v>2800</v>
      </c>
      <c r="I44" s="9" t="s">
        <v>12</v>
      </c>
    </row>
    <row r="45" spans="1:9" ht="31" x14ac:dyDescent="0.35">
      <c r="A45" s="4">
        <v>44</v>
      </c>
      <c r="B45" s="5" t="s">
        <v>153</v>
      </c>
      <c r="C45" s="4" t="s">
        <v>154</v>
      </c>
      <c r="D45" s="4" t="s">
        <v>155</v>
      </c>
      <c r="E45" s="4">
        <v>1997</v>
      </c>
      <c r="F45" s="19">
        <v>3360</v>
      </c>
      <c r="G45" s="7" t="s">
        <v>156</v>
      </c>
      <c r="H45" s="12">
        <v>1996</v>
      </c>
      <c r="I45" s="9" t="s">
        <v>12</v>
      </c>
    </row>
    <row r="46" spans="1:9" ht="31" x14ac:dyDescent="0.35">
      <c r="A46" s="4">
        <v>45</v>
      </c>
      <c r="B46" s="5" t="s">
        <v>157</v>
      </c>
      <c r="C46" s="4" t="s">
        <v>158</v>
      </c>
      <c r="D46" s="4">
        <v>2010</v>
      </c>
      <c r="E46" s="4">
        <v>915</v>
      </c>
      <c r="F46" s="19">
        <v>1000</v>
      </c>
      <c r="G46" s="20" t="s">
        <v>159</v>
      </c>
      <c r="H46" s="12">
        <v>1800</v>
      </c>
      <c r="I46" s="9" t="s">
        <v>12</v>
      </c>
    </row>
    <row r="47" spans="1:9" ht="46.5" x14ac:dyDescent="0.35">
      <c r="A47" s="4">
        <v>46</v>
      </c>
      <c r="B47" s="5" t="s">
        <v>160</v>
      </c>
      <c r="C47" s="4" t="s">
        <v>161</v>
      </c>
      <c r="D47" s="4" t="s">
        <v>162</v>
      </c>
      <c r="E47" s="4">
        <v>1417</v>
      </c>
      <c r="F47" s="6">
        <v>2000</v>
      </c>
      <c r="G47" s="7" t="s">
        <v>163</v>
      </c>
      <c r="H47" s="12">
        <v>2550</v>
      </c>
      <c r="I47" s="9" t="s">
        <v>12</v>
      </c>
    </row>
    <row r="48" spans="1:9" ht="46.5" x14ac:dyDescent="0.35">
      <c r="A48" s="4">
        <v>47</v>
      </c>
      <c r="B48" s="5" t="s">
        <v>164</v>
      </c>
      <c r="C48" s="4" t="s">
        <v>165</v>
      </c>
      <c r="D48" s="4">
        <v>2009</v>
      </c>
      <c r="E48" s="4">
        <v>2713</v>
      </c>
      <c r="F48" s="6">
        <v>2500</v>
      </c>
      <c r="G48" s="13" t="s">
        <v>166</v>
      </c>
      <c r="H48" s="12">
        <v>2459</v>
      </c>
      <c r="I48" s="9" t="s">
        <v>12</v>
      </c>
    </row>
    <row r="49" spans="1:9" ht="62" x14ac:dyDescent="0.35">
      <c r="A49" s="4">
        <v>48</v>
      </c>
      <c r="B49" s="5" t="s">
        <v>167</v>
      </c>
      <c r="C49" s="4" t="s">
        <v>168</v>
      </c>
      <c r="D49" s="4" t="s">
        <v>169</v>
      </c>
      <c r="E49" s="21" t="s">
        <v>170</v>
      </c>
      <c r="F49" s="6">
        <v>3500</v>
      </c>
      <c r="G49" s="13" t="s">
        <v>171</v>
      </c>
      <c r="H49" s="12">
        <v>3810</v>
      </c>
      <c r="I49" s="9" t="s">
        <v>12</v>
      </c>
    </row>
    <row r="50" spans="1:9" ht="77.5" x14ac:dyDescent="0.35">
      <c r="A50" s="4">
        <v>49</v>
      </c>
      <c r="B50" s="5" t="s">
        <v>172</v>
      </c>
      <c r="C50" s="4" t="s">
        <v>173</v>
      </c>
      <c r="D50" s="4" t="s">
        <v>174</v>
      </c>
      <c r="E50" s="4">
        <v>5000</v>
      </c>
      <c r="F50" s="6">
        <v>4000</v>
      </c>
      <c r="G50" s="13" t="s">
        <v>175</v>
      </c>
      <c r="H50" s="12">
        <v>3228</v>
      </c>
      <c r="I50" s="9" t="s">
        <v>12</v>
      </c>
    </row>
    <row r="51" spans="1:9" ht="31" x14ac:dyDescent="0.35">
      <c r="A51" s="4">
        <v>50</v>
      </c>
      <c r="B51" s="5" t="s">
        <v>176</v>
      </c>
      <c r="C51" s="4" t="s">
        <v>177</v>
      </c>
      <c r="D51" s="4" t="s">
        <v>178</v>
      </c>
      <c r="E51" s="4">
        <v>4500</v>
      </c>
      <c r="F51" s="6">
        <v>3000</v>
      </c>
      <c r="G51" s="13" t="s">
        <v>179</v>
      </c>
      <c r="H51" s="12">
        <f>3155+7</f>
        <v>3162</v>
      </c>
      <c r="I51" s="9" t="s">
        <v>12</v>
      </c>
    </row>
    <row r="52" spans="1:9" ht="139.5" x14ac:dyDescent="0.35">
      <c r="A52" s="4">
        <v>51</v>
      </c>
      <c r="B52" s="5" t="s">
        <v>180</v>
      </c>
      <c r="C52" s="4" t="s">
        <v>181</v>
      </c>
      <c r="D52" s="4">
        <v>2014</v>
      </c>
      <c r="E52" s="4">
        <v>3036</v>
      </c>
      <c r="F52" s="6">
        <v>5000</v>
      </c>
      <c r="G52" s="13" t="s">
        <v>182</v>
      </c>
      <c r="H52" s="12">
        <f>5108+36</f>
        <v>5144</v>
      </c>
      <c r="I52" s="9" t="s">
        <v>12</v>
      </c>
    </row>
    <row r="53" spans="1:9" ht="77.5" x14ac:dyDescent="0.35">
      <c r="A53" s="4">
        <v>52</v>
      </c>
      <c r="B53" s="5" t="s">
        <v>183</v>
      </c>
      <c r="C53" s="4" t="s">
        <v>184</v>
      </c>
      <c r="D53" s="4">
        <v>2000</v>
      </c>
      <c r="E53" s="4">
        <v>1100</v>
      </c>
      <c r="F53" s="12">
        <v>4500</v>
      </c>
      <c r="G53" s="13" t="s">
        <v>185</v>
      </c>
      <c r="H53" s="12">
        <v>3726</v>
      </c>
      <c r="I53" s="9" t="s">
        <v>12</v>
      </c>
    </row>
    <row r="54" spans="1:9" ht="108.5" x14ac:dyDescent="0.35">
      <c r="A54" s="4">
        <v>53</v>
      </c>
      <c r="B54" s="5" t="s">
        <v>186</v>
      </c>
      <c r="C54" s="4" t="s">
        <v>187</v>
      </c>
      <c r="D54" s="4">
        <v>2013</v>
      </c>
      <c r="E54" s="4">
        <v>3500</v>
      </c>
      <c r="F54" s="6">
        <v>7000</v>
      </c>
      <c r="G54" s="13" t="s">
        <v>188</v>
      </c>
      <c r="H54" s="12">
        <f>5469+9</f>
        <v>5478</v>
      </c>
      <c r="I54" s="9" t="s">
        <v>12</v>
      </c>
    </row>
    <row r="55" spans="1:9" ht="31" x14ac:dyDescent="0.35">
      <c r="A55" s="4">
        <v>54</v>
      </c>
      <c r="B55" s="5" t="s">
        <v>189</v>
      </c>
      <c r="C55" s="4" t="s">
        <v>190</v>
      </c>
      <c r="D55" s="4">
        <v>2005</v>
      </c>
      <c r="E55" s="4">
        <v>6668.8</v>
      </c>
      <c r="F55" s="6">
        <v>1500</v>
      </c>
      <c r="G55" s="22" t="s">
        <v>191</v>
      </c>
      <c r="H55" s="12">
        <v>3328</v>
      </c>
      <c r="I55" s="9" t="s">
        <v>12</v>
      </c>
    </row>
    <row r="56" spans="1:9" ht="62" x14ac:dyDescent="0.35">
      <c r="A56" s="4">
        <v>55</v>
      </c>
      <c r="B56" s="5" t="s">
        <v>192</v>
      </c>
      <c r="C56" s="4" t="s">
        <v>193</v>
      </c>
      <c r="D56" s="4">
        <v>2005</v>
      </c>
      <c r="E56" s="4">
        <v>2456</v>
      </c>
      <c r="F56" s="23">
        <v>4500</v>
      </c>
      <c r="G56" s="13" t="s">
        <v>194</v>
      </c>
      <c r="H56" s="12">
        <f>5182+53</f>
        <v>5235</v>
      </c>
      <c r="I56" s="9" t="s">
        <v>12</v>
      </c>
    </row>
    <row r="57" spans="1:9" ht="31" x14ac:dyDescent="0.35">
      <c r="A57" s="4">
        <v>56</v>
      </c>
      <c r="B57" s="5" t="s">
        <v>195</v>
      </c>
      <c r="C57" s="4" t="s">
        <v>196</v>
      </c>
      <c r="D57" s="4">
        <v>2005</v>
      </c>
      <c r="E57" s="4">
        <v>360</v>
      </c>
      <c r="F57" s="24">
        <v>1500</v>
      </c>
      <c r="G57" s="22" t="s">
        <v>197</v>
      </c>
      <c r="H57" s="12">
        <f>750+18</f>
        <v>768</v>
      </c>
      <c r="I57" s="9" t="s">
        <v>12</v>
      </c>
    </row>
    <row r="58" spans="1:9" ht="31" x14ac:dyDescent="0.35">
      <c r="A58" s="4">
        <v>57</v>
      </c>
      <c r="B58" s="5" t="s">
        <v>198</v>
      </c>
      <c r="C58" s="4" t="s">
        <v>199</v>
      </c>
      <c r="D58" s="4">
        <v>2016</v>
      </c>
      <c r="E58" s="4">
        <v>595</v>
      </c>
      <c r="F58" s="6">
        <v>1500</v>
      </c>
      <c r="G58" s="22" t="s">
        <v>200</v>
      </c>
      <c r="H58" s="12">
        <f>1660+10</f>
        <v>1670</v>
      </c>
      <c r="I58" s="9" t="s">
        <v>12</v>
      </c>
    </row>
    <row r="59" spans="1:9" ht="31" x14ac:dyDescent="0.35">
      <c r="A59" s="4">
        <v>58</v>
      </c>
      <c r="B59" s="5" t="s">
        <v>201</v>
      </c>
      <c r="C59" s="4" t="s">
        <v>202</v>
      </c>
      <c r="D59" s="4" t="s">
        <v>203</v>
      </c>
      <c r="E59" s="4">
        <v>2352.4</v>
      </c>
      <c r="F59" s="6">
        <v>600</v>
      </c>
      <c r="G59" s="25" t="s">
        <v>204</v>
      </c>
      <c r="H59" s="12">
        <v>1402</v>
      </c>
      <c r="I59" s="9" t="s">
        <v>12</v>
      </c>
    </row>
    <row r="60" spans="1:9" ht="46.5" x14ac:dyDescent="0.35">
      <c r="A60" s="4">
        <v>59</v>
      </c>
      <c r="B60" s="5" t="s">
        <v>205</v>
      </c>
      <c r="C60" s="4" t="s">
        <v>206</v>
      </c>
      <c r="D60" s="4">
        <v>2012</v>
      </c>
      <c r="E60" s="4">
        <v>1500</v>
      </c>
      <c r="F60" s="6">
        <v>1500</v>
      </c>
      <c r="G60" s="26" t="s">
        <v>207</v>
      </c>
      <c r="H60" s="12">
        <v>3500</v>
      </c>
      <c r="I60" s="9" t="s">
        <v>12</v>
      </c>
    </row>
    <row r="61" spans="1:9" ht="31" x14ac:dyDescent="0.35">
      <c r="A61" s="4">
        <v>60</v>
      </c>
      <c r="B61" s="5" t="s">
        <v>208</v>
      </c>
      <c r="C61" s="4" t="s">
        <v>209</v>
      </c>
      <c r="D61" s="4" t="s">
        <v>210</v>
      </c>
      <c r="E61" s="4">
        <v>1398.1</v>
      </c>
      <c r="F61" s="10">
        <v>250</v>
      </c>
      <c r="G61" s="15" t="s">
        <v>211</v>
      </c>
      <c r="H61" s="10">
        <v>1019</v>
      </c>
      <c r="I61" s="9" t="s">
        <v>12</v>
      </c>
    </row>
    <row r="62" spans="1:9" ht="31" x14ac:dyDescent="0.35">
      <c r="A62" s="4">
        <v>61</v>
      </c>
      <c r="B62" s="5" t="s">
        <v>212</v>
      </c>
      <c r="C62" s="4" t="s">
        <v>213</v>
      </c>
      <c r="D62" s="4">
        <v>2004</v>
      </c>
      <c r="E62" s="4">
        <v>368</v>
      </c>
      <c r="F62" s="10">
        <v>200</v>
      </c>
      <c r="G62" s="15" t="s">
        <v>214</v>
      </c>
      <c r="H62" s="10">
        <v>500</v>
      </c>
      <c r="I62" s="9" t="s">
        <v>12</v>
      </c>
    </row>
    <row r="63" spans="1:9" ht="31" x14ac:dyDescent="0.35">
      <c r="A63" s="4">
        <v>62</v>
      </c>
      <c r="B63" s="5" t="s">
        <v>215</v>
      </c>
      <c r="C63" s="4" t="s">
        <v>213</v>
      </c>
      <c r="D63" s="4">
        <v>2009</v>
      </c>
      <c r="E63" s="4">
        <v>738</v>
      </c>
      <c r="F63" s="10">
        <v>200</v>
      </c>
      <c r="G63" s="15" t="s">
        <v>216</v>
      </c>
      <c r="H63" s="10">
        <v>140</v>
      </c>
      <c r="I63" s="9" t="s">
        <v>12</v>
      </c>
    </row>
    <row r="64" spans="1:9" ht="31" x14ac:dyDescent="0.35">
      <c r="A64" s="4">
        <v>63</v>
      </c>
      <c r="B64" s="5" t="s">
        <v>217</v>
      </c>
      <c r="C64" s="4" t="s">
        <v>218</v>
      </c>
      <c r="D64" s="4">
        <v>2002</v>
      </c>
      <c r="E64" s="4">
        <v>560</v>
      </c>
      <c r="F64" s="10">
        <v>480</v>
      </c>
      <c r="G64" s="15" t="s">
        <v>219</v>
      </c>
      <c r="H64" s="10">
        <v>1520</v>
      </c>
      <c r="I64" s="9" t="s">
        <v>12</v>
      </c>
    </row>
    <row r="65" spans="1:9" ht="31" x14ac:dyDescent="0.35">
      <c r="A65" s="4">
        <v>64</v>
      </c>
      <c r="B65" s="5" t="s">
        <v>220</v>
      </c>
      <c r="C65" s="4" t="s">
        <v>221</v>
      </c>
      <c r="D65" s="4">
        <v>2000</v>
      </c>
      <c r="E65" s="4">
        <v>7000</v>
      </c>
      <c r="F65" s="10">
        <v>400</v>
      </c>
      <c r="G65" s="15" t="s">
        <v>222</v>
      </c>
      <c r="H65" s="10">
        <v>800</v>
      </c>
      <c r="I65" s="9" t="s">
        <v>12</v>
      </c>
    </row>
    <row r="66" spans="1:9" ht="31" x14ac:dyDescent="0.35">
      <c r="A66" s="4">
        <v>65</v>
      </c>
      <c r="B66" s="5" t="s">
        <v>223</v>
      </c>
      <c r="C66" s="4" t="s">
        <v>224</v>
      </c>
      <c r="D66" s="4">
        <v>2000</v>
      </c>
      <c r="E66" s="4">
        <v>1068</v>
      </c>
      <c r="F66" s="10">
        <v>200</v>
      </c>
      <c r="G66" s="15" t="s">
        <v>225</v>
      </c>
      <c r="H66" s="10">
        <v>500</v>
      </c>
      <c r="I66" s="9" t="s">
        <v>12</v>
      </c>
    </row>
    <row r="67" spans="1:9" ht="31" x14ac:dyDescent="0.35">
      <c r="A67" s="4">
        <v>66</v>
      </c>
      <c r="B67" s="5" t="s">
        <v>226</v>
      </c>
      <c r="C67" s="4" t="s">
        <v>227</v>
      </c>
      <c r="D67" s="4">
        <v>2006</v>
      </c>
      <c r="E67" s="4">
        <v>1775</v>
      </c>
      <c r="F67" s="10">
        <v>300</v>
      </c>
      <c r="G67" s="15" t="s">
        <v>228</v>
      </c>
      <c r="H67" s="10">
        <v>1200</v>
      </c>
      <c r="I67" s="9" t="s">
        <v>12</v>
      </c>
    </row>
    <row r="68" spans="1:9" ht="77.5" x14ac:dyDescent="0.35">
      <c r="A68" s="4">
        <v>67</v>
      </c>
      <c r="B68" s="5" t="s">
        <v>229</v>
      </c>
      <c r="C68" s="4" t="s">
        <v>230</v>
      </c>
      <c r="D68" s="4">
        <v>2005</v>
      </c>
      <c r="E68" s="4">
        <v>900</v>
      </c>
      <c r="F68" s="10">
        <v>230</v>
      </c>
      <c r="G68" s="15" t="s">
        <v>231</v>
      </c>
      <c r="H68" s="10">
        <v>725</v>
      </c>
      <c r="I68" s="9" t="s">
        <v>12</v>
      </c>
    </row>
    <row r="69" spans="1:9" ht="31" x14ac:dyDescent="0.35">
      <c r="A69" s="4">
        <v>68</v>
      </c>
      <c r="B69" s="5" t="s">
        <v>232</v>
      </c>
      <c r="C69" s="4" t="s">
        <v>233</v>
      </c>
      <c r="D69" s="4">
        <v>2009</v>
      </c>
      <c r="E69" s="4">
        <v>1489.9</v>
      </c>
      <c r="F69" s="10">
        <v>230</v>
      </c>
      <c r="G69" s="15" t="s">
        <v>234</v>
      </c>
      <c r="H69" s="10">
        <v>400</v>
      </c>
      <c r="I69" s="9" t="s">
        <v>12</v>
      </c>
    </row>
    <row r="70" spans="1:9" ht="46.5" x14ac:dyDescent="0.35">
      <c r="A70" s="4">
        <v>69</v>
      </c>
      <c r="B70" s="5" t="s">
        <v>235</v>
      </c>
      <c r="C70" s="4" t="s">
        <v>236</v>
      </c>
      <c r="D70" s="4">
        <v>2001</v>
      </c>
      <c r="E70" s="4">
        <v>3967</v>
      </c>
      <c r="F70" s="10">
        <v>450</v>
      </c>
      <c r="G70" s="15" t="s">
        <v>237</v>
      </c>
      <c r="H70" s="10">
        <v>1682</v>
      </c>
      <c r="I70" s="9" t="s">
        <v>12</v>
      </c>
    </row>
    <row r="71" spans="1:9" ht="46.5" x14ac:dyDescent="0.35">
      <c r="A71" s="4">
        <v>70</v>
      </c>
      <c r="B71" s="5" t="s">
        <v>238</v>
      </c>
      <c r="C71" s="4" t="s">
        <v>239</v>
      </c>
      <c r="D71" s="4">
        <v>2011</v>
      </c>
      <c r="E71" s="4">
        <v>1456</v>
      </c>
      <c r="F71" s="10">
        <v>300</v>
      </c>
      <c r="G71" s="15" t="s">
        <v>240</v>
      </c>
      <c r="H71" s="10">
        <v>2800</v>
      </c>
      <c r="I71" s="9" t="s">
        <v>12</v>
      </c>
    </row>
    <row r="72" spans="1:9" ht="31" x14ac:dyDescent="0.35">
      <c r="A72" s="4">
        <v>71</v>
      </c>
      <c r="B72" s="5" t="s">
        <v>241</v>
      </c>
      <c r="C72" s="4" t="s">
        <v>242</v>
      </c>
      <c r="D72" s="4"/>
      <c r="E72" s="4"/>
      <c r="F72" s="10"/>
      <c r="G72" s="15"/>
      <c r="H72" s="10"/>
      <c r="I72" s="9" t="s">
        <v>12</v>
      </c>
    </row>
    <row r="73" spans="1:9" ht="31" x14ac:dyDescent="0.35">
      <c r="A73" s="4">
        <v>72</v>
      </c>
      <c r="B73" s="5" t="s">
        <v>243</v>
      </c>
      <c r="C73" s="4" t="s">
        <v>244</v>
      </c>
      <c r="D73" s="4">
        <v>1997</v>
      </c>
      <c r="E73" s="4"/>
      <c r="F73" s="10">
        <v>200</v>
      </c>
      <c r="G73" s="15" t="s">
        <v>245</v>
      </c>
      <c r="H73" s="10">
        <v>500</v>
      </c>
      <c r="I73" s="9" t="s">
        <v>12</v>
      </c>
    </row>
    <row r="74" spans="1:9" ht="31" x14ac:dyDescent="0.35">
      <c r="A74" s="4">
        <v>73</v>
      </c>
      <c r="B74" s="5" t="s">
        <v>246</v>
      </c>
      <c r="C74" s="4" t="s">
        <v>247</v>
      </c>
      <c r="D74" s="4">
        <v>2003</v>
      </c>
      <c r="E74" s="4"/>
      <c r="F74" s="10">
        <v>200</v>
      </c>
      <c r="G74" s="15" t="s">
        <v>248</v>
      </c>
      <c r="H74" s="10">
        <v>700</v>
      </c>
      <c r="I74" s="9" t="s">
        <v>12</v>
      </c>
    </row>
    <row r="75" spans="1:9" ht="31" x14ac:dyDescent="0.35">
      <c r="A75" s="4">
        <v>74</v>
      </c>
      <c r="B75" s="5" t="s">
        <v>249</v>
      </c>
      <c r="C75" s="4" t="s">
        <v>250</v>
      </c>
      <c r="D75" s="4">
        <v>2006</v>
      </c>
      <c r="E75" s="4">
        <v>652</v>
      </c>
      <c r="F75" s="10"/>
      <c r="G75" s="15"/>
      <c r="H75" s="10"/>
      <c r="I75" s="9" t="s">
        <v>251</v>
      </c>
    </row>
    <row r="76" spans="1:9" ht="31" x14ac:dyDescent="0.35">
      <c r="A76" s="4">
        <v>75</v>
      </c>
      <c r="B76" s="5" t="s">
        <v>252</v>
      </c>
      <c r="C76" s="4" t="s">
        <v>253</v>
      </c>
      <c r="D76" s="4">
        <v>2010</v>
      </c>
      <c r="E76" s="4">
        <v>400</v>
      </c>
      <c r="F76" s="10"/>
      <c r="G76" s="15"/>
      <c r="H76" s="10"/>
      <c r="I76" s="9" t="s">
        <v>251</v>
      </c>
    </row>
    <row r="77" spans="1:9" ht="31" x14ac:dyDescent="0.35">
      <c r="A77" s="4">
        <v>76</v>
      </c>
      <c r="B77" s="5" t="s">
        <v>254</v>
      </c>
      <c r="C77" s="4" t="s">
        <v>255</v>
      </c>
      <c r="D77" s="4">
        <v>2006</v>
      </c>
      <c r="E77" s="4">
        <v>720</v>
      </c>
      <c r="F77" s="10"/>
      <c r="G77" s="15"/>
      <c r="H77" s="10"/>
      <c r="I77" s="9" t="s">
        <v>251</v>
      </c>
    </row>
    <row r="78" spans="1:9" ht="31" x14ac:dyDescent="0.35">
      <c r="A78" s="4">
        <v>77</v>
      </c>
      <c r="B78" s="5" t="s">
        <v>256</v>
      </c>
      <c r="C78" s="4" t="s">
        <v>257</v>
      </c>
      <c r="D78" s="4">
        <v>2006</v>
      </c>
      <c r="E78" s="24">
        <v>1711</v>
      </c>
      <c r="F78" s="10"/>
      <c r="G78" s="15"/>
      <c r="H78" s="10"/>
      <c r="I78" s="9" t="s">
        <v>251</v>
      </c>
    </row>
    <row r="79" spans="1:9" ht="31" x14ac:dyDescent="0.35">
      <c r="A79" s="4">
        <v>78</v>
      </c>
      <c r="B79" s="5" t="s">
        <v>258</v>
      </c>
      <c r="C79" s="4" t="s">
        <v>259</v>
      </c>
      <c r="D79" s="4">
        <v>2014</v>
      </c>
      <c r="E79" s="24">
        <v>750</v>
      </c>
      <c r="F79" s="10"/>
      <c r="G79" s="15"/>
      <c r="H79" s="10"/>
      <c r="I79" s="9" t="s">
        <v>251</v>
      </c>
    </row>
    <row r="80" spans="1:9" ht="31" x14ac:dyDescent="0.35">
      <c r="A80" s="4">
        <v>79</v>
      </c>
      <c r="B80" s="5" t="s">
        <v>260</v>
      </c>
      <c r="C80" s="4" t="s">
        <v>261</v>
      </c>
      <c r="D80" s="4">
        <v>2005</v>
      </c>
      <c r="E80" s="24">
        <v>500</v>
      </c>
      <c r="F80" s="10"/>
      <c r="G80" s="15"/>
      <c r="H80" s="10"/>
      <c r="I80" s="9" t="s">
        <v>251</v>
      </c>
    </row>
    <row r="81" spans="1:9" ht="31" x14ac:dyDescent="0.35">
      <c r="A81" s="4">
        <v>80</v>
      </c>
      <c r="B81" s="5" t="s">
        <v>262</v>
      </c>
      <c r="C81" s="4" t="s">
        <v>263</v>
      </c>
      <c r="D81" s="4">
        <v>2009</v>
      </c>
      <c r="E81" s="4">
        <v>400</v>
      </c>
      <c r="F81" s="10"/>
      <c r="G81" s="15"/>
      <c r="H81" s="10"/>
      <c r="I81" s="9" t="s">
        <v>251</v>
      </c>
    </row>
    <row r="82" spans="1:9" ht="31" x14ac:dyDescent="0.35">
      <c r="A82" s="4">
        <v>81</v>
      </c>
      <c r="B82" s="5" t="s">
        <v>264</v>
      </c>
      <c r="C82" s="4" t="s">
        <v>265</v>
      </c>
      <c r="D82" s="4">
        <v>2006</v>
      </c>
      <c r="E82" s="4">
        <v>514</v>
      </c>
      <c r="F82" s="10"/>
      <c r="G82" s="15"/>
      <c r="H82" s="10"/>
      <c r="I82" s="9" t="s">
        <v>251</v>
      </c>
    </row>
    <row r="83" spans="1:9" ht="31" x14ac:dyDescent="0.35">
      <c r="A83" s="4">
        <v>82</v>
      </c>
      <c r="B83" s="5" t="s">
        <v>266</v>
      </c>
      <c r="C83" s="4" t="s">
        <v>267</v>
      </c>
      <c r="D83" s="4">
        <v>2005</v>
      </c>
      <c r="E83" s="4">
        <v>1000</v>
      </c>
      <c r="F83" s="10"/>
      <c r="G83" s="15"/>
      <c r="H83" s="10"/>
      <c r="I83" s="9" t="s">
        <v>251</v>
      </c>
    </row>
    <row r="84" spans="1:9" ht="31" x14ac:dyDescent="0.35">
      <c r="A84" s="4">
        <v>83</v>
      </c>
      <c r="B84" s="5" t="s">
        <v>268</v>
      </c>
      <c r="C84" s="4" t="s">
        <v>269</v>
      </c>
      <c r="D84" s="4">
        <v>2005</v>
      </c>
      <c r="E84" s="4">
        <v>285</v>
      </c>
      <c r="F84" s="10"/>
      <c r="G84" s="15"/>
      <c r="H84" s="10"/>
      <c r="I84" s="9" t="s">
        <v>251</v>
      </c>
    </row>
    <row r="85" spans="1:9" ht="31" x14ac:dyDescent="0.35">
      <c r="A85" s="4">
        <v>84</v>
      </c>
      <c r="B85" s="5" t="s">
        <v>270</v>
      </c>
      <c r="C85" s="4" t="s">
        <v>271</v>
      </c>
      <c r="D85" s="4">
        <v>2009</v>
      </c>
      <c r="E85" s="14">
        <v>1600</v>
      </c>
      <c r="F85" s="10"/>
      <c r="G85" s="15"/>
      <c r="H85" s="10"/>
      <c r="I85" s="9" t="s">
        <v>251</v>
      </c>
    </row>
    <row r="86" spans="1:9" ht="31" x14ac:dyDescent="0.35">
      <c r="A86" s="4">
        <v>85</v>
      </c>
      <c r="B86" s="5" t="s">
        <v>272</v>
      </c>
      <c r="C86" s="4" t="s">
        <v>273</v>
      </c>
      <c r="D86" s="4" t="s">
        <v>274</v>
      </c>
      <c r="E86" s="4">
        <v>4200</v>
      </c>
      <c r="F86" s="10"/>
      <c r="G86" s="15"/>
      <c r="H86" s="10"/>
      <c r="I86" s="9" t="s">
        <v>251</v>
      </c>
    </row>
    <row r="87" spans="1:9" ht="31" x14ac:dyDescent="0.35">
      <c r="A87" s="4">
        <v>86</v>
      </c>
      <c r="B87" s="5" t="s">
        <v>275</v>
      </c>
      <c r="C87" s="4" t="s">
        <v>276</v>
      </c>
      <c r="D87" s="4" t="s">
        <v>277</v>
      </c>
      <c r="E87" s="4">
        <v>1700</v>
      </c>
      <c r="F87" s="10"/>
      <c r="G87" s="15"/>
      <c r="H87" s="10"/>
      <c r="I87" s="9" t="s">
        <v>251</v>
      </c>
    </row>
    <row r="88" spans="1:9" ht="31" x14ac:dyDescent="0.35">
      <c r="A88" s="4">
        <v>87</v>
      </c>
      <c r="B88" s="5" t="s">
        <v>278</v>
      </c>
      <c r="C88" s="4" t="s">
        <v>279</v>
      </c>
      <c r="D88" s="4">
        <v>2008</v>
      </c>
      <c r="E88" s="14">
        <v>2000</v>
      </c>
      <c r="F88" s="10"/>
      <c r="G88" s="15"/>
      <c r="H88" s="10"/>
      <c r="I88" s="9" t="s">
        <v>251</v>
      </c>
    </row>
    <row r="89" spans="1:9" ht="31" x14ac:dyDescent="0.35">
      <c r="A89" s="4">
        <v>88</v>
      </c>
      <c r="B89" s="5" t="s">
        <v>280</v>
      </c>
      <c r="C89" s="4" t="s">
        <v>281</v>
      </c>
      <c r="D89" s="4">
        <v>2005</v>
      </c>
      <c r="E89" s="14">
        <v>2000</v>
      </c>
      <c r="F89" s="10"/>
      <c r="G89" s="15"/>
      <c r="H89" s="10"/>
      <c r="I89" s="9" t="s">
        <v>251</v>
      </c>
    </row>
    <row r="90" spans="1:9" ht="31" x14ac:dyDescent="0.35">
      <c r="A90" s="4">
        <v>89</v>
      </c>
      <c r="B90" s="5" t="s">
        <v>282</v>
      </c>
      <c r="C90" s="4" t="s">
        <v>283</v>
      </c>
      <c r="D90" s="4">
        <v>2006</v>
      </c>
      <c r="E90" s="14">
        <v>2000</v>
      </c>
      <c r="F90" s="10"/>
      <c r="G90" s="15"/>
      <c r="H90" s="10"/>
      <c r="I90" s="9" t="s">
        <v>251</v>
      </c>
    </row>
    <row r="91" spans="1:9" ht="31" x14ac:dyDescent="0.35">
      <c r="A91" s="4">
        <v>90</v>
      </c>
      <c r="B91" s="5" t="s">
        <v>284</v>
      </c>
      <c r="C91" s="4" t="s">
        <v>285</v>
      </c>
      <c r="D91" s="4">
        <v>2007</v>
      </c>
      <c r="E91" s="4">
        <v>900</v>
      </c>
      <c r="F91" s="10"/>
      <c r="G91" s="15"/>
      <c r="H91" s="10"/>
      <c r="I91" s="9" t="s">
        <v>251</v>
      </c>
    </row>
    <row r="92" spans="1:9" ht="31" x14ac:dyDescent="0.35">
      <c r="A92" s="4">
        <v>91</v>
      </c>
      <c r="B92" s="5" t="s">
        <v>286</v>
      </c>
      <c r="C92" s="4" t="s">
        <v>287</v>
      </c>
      <c r="D92" s="4">
        <v>2011</v>
      </c>
      <c r="E92" s="4">
        <v>2700</v>
      </c>
      <c r="F92" s="10"/>
      <c r="G92" s="15"/>
      <c r="H92" s="10"/>
      <c r="I92" s="9" t="s">
        <v>251</v>
      </c>
    </row>
    <row r="93" spans="1:9" ht="31" x14ac:dyDescent="0.35">
      <c r="A93" s="4">
        <v>92</v>
      </c>
      <c r="B93" s="5" t="s">
        <v>288</v>
      </c>
      <c r="C93" s="4" t="s">
        <v>289</v>
      </c>
      <c r="D93" s="4">
        <v>2013</v>
      </c>
      <c r="E93" s="4">
        <v>5400</v>
      </c>
      <c r="F93" s="10"/>
      <c r="G93" s="15"/>
      <c r="H93" s="10"/>
      <c r="I93" s="9" t="s">
        <v>251</v>
      </c>
    </row>
    <row r="94" spans="1:9" ht="31" x14ac:dyDescent="0.35">
      <c r="A94" s="4">
        <v>93</v>
      </c>
      <c r="B94" s="5" t="s">
        <v>290</v>
      </c>
      <c r="C94" s="4" t="s">
        <v>291</v>
      </c>
      <c r="D94" s="4">
        <v>2008</v>
      </c>
      <c r="E94" s="4">
        <v>750</v>
      </c>
      <c r="F94" s="10"/>
      <c r="G94" s="15"/>
      <c r="H94" s="10"/>
      <c r="I94" s="9" t="s">
        <v>251</v>
      </c>
    </row>
    <row r="95" spans="1:9" ht="31" x14ac:dyDescent="0.35">
      <c r="A95" s="4">
        <v>94</v>
      </c>
      <c r="B95" s="5" t="s">
        <v>292</v>
      </c>
      <c r="C95" s="4" t="s">
        <v>293</v>
      </c>
      <c r="D95" s="4">
        <v>2009</v>
      </c>
      <c r="E95" s="14">
        <v>2000</v>
      </c>
      <c r="F95" s="10"/>
      <c r="G95" s="15"/>
      <c r="H95" s="10"/>
      <c r="I95" s="9" t="s">
        <v>251</v>
      </c>
    </row>
    <row r="96" spans="1:9" ht="31" x14ac:dyDescent="0.35">
      <c r="A96" s="4">
        <v>95</v>
      </c>
      <c r="B96" s="5" t="s">
        <v>294</v>
      </c>
      <c r="C96" s="4" t="s">
        <v>295</v>
      </c>
      <c r="D96" s="4">
        <v>2009</v>
      </c>
      <c r="E96" s="14">
        <v>2000</v>
      </c>
      <c r="F96" s="10"/>
      <c r="G96" s="15"/>
      <c r="H96" s="10"/>
      <c r="I96" s="9" t="s">
        <v>251</v>
      </c>
    </row>
    <row r="97" spans="1:9" ht="31" x14ac:dyDescent="0.35">
      <c r="A97" s="4">
        <v>96</v>
      </c>
      <c r="B97" s="5" t="s">
        <v>296</v>
      </c>
      <c r="C97" s="4" t="s">
        <v>297</v>
      </c>
      <c r="D97" s="16">
        <v>2008</v>
      </c>
      <c r="E97" s="4">
        <v>2050</v>
      </c>
      <c r="F97" s="10"/>
      <c r="G97" s="15"/>
      <c r="H97" s="10"/>
      <c r="I97" s="9" t="s">
        <v>251</v>
      </c>
    </row>
    <row r="98" spans="1:9" ht="31" x14ac:dyDescent="0.35">
      <c r="A98" s="4">
        <v>97</v>
      </c>
      <c r="B98" s="5" t="s">
        <v>298</v>
      </c>
      <c r="C98" s="4" t="s">
        <v>299</v>
      </c>
      <c r="D98" s="16" t="s">
        <v>300</v>
      </c>
      <c r="E98" s="14">
        <v>3529.5</v>
      </c>
      <c r="F98" s="10"/>
      <c r="G98" s="15"/>
      <c r="H98" s="10"/>
      <c r="I98" s="9" t="s">
        <v>251</v>
      </c>
    </row>
    <row r="99" spans="1:9" ht="31" x14ac:dyDescent="0.35">
      <c r="A99" s="4">
        <v>98</v>
      </c>
      <c r="B99" s="5" t="s">
        <v>301</v>
      </c>
      <c r="C99" s="4" t="s">
        <v>302</v>
      </c>
      <c r="D99" s="16">
        <v>2008</v>
      </c>
      <c r="E99" s="4">
        <v>974</v>
      </c>
      <c r="F99" s="10"/>
      <c r="G99" s="15"/>
      <c r="H99" s="10"/>
      <c r="I99" s="9" t="s">
        <v>251</v>
      </c>
    </row>
    <row r="100" spans="1:9" ht="31" x14ac:dyDescent="0.35">
      <c r="A100" s="4">
        <v>99</v>
      </c>
      <c r="B100" s="5" t="s">
        <v>303</v>
      </c>
      <c r="C100" s="4" t="s">
        <v>304</v>
      </c>
      <c r="D100" s="16">
        <v>2006</v>
      </c>
      <c r="E100" s="4">
        <v>2300</v>
      </c>
      <c r="F100" s="10"/>
      <c r="G100" s="15"/>
      <c r="H100" s="10"/>
      <c r="I100" s="9" t="s">
        <v>251</v>
      </c>
    </row>
    <row r="101" spans="1:9" ht="31" x14ac:dyDescent="0.35">
      <c r="A101" s="4">
        <v>100</v>
      </c>
      <c r="B101" s="5" t="s">
        <v>305</v>
      </c>
      <c r="C101" s="4" t="s">
        <v>306</v>
      </c>
      <c r="D101" s="16">
        <v>2008</v>
      </c>
      <c r="E101" s="4">
        <v>1100</v>
      </c>
      <c r="F101" s="10"/>
      <c r="G101" s="15"/>
      <c r="H101" s="10"/>
      <c r="I101" s="9" t="s">
        <v>251</v>
      </c>
    </row>
    <row r="102" spans="1:9" ht="31" x14ac:dyDescent="0.35">
      <c r="A102" s="4">
        <v>101</v>
      </c>
      <c r="B102" s="5" t="s">
        <v>307</v>
      </c>
      <c r="C102" s="4" t="s">
        <v>308</v>
      </c>
      <c r="D102" s="16">
        <v>2007</v>
      </c>
      <c r="E102" s="4">
        <v>600</v>
      </c>
      <c r="F102" s="10"/>
      <c r="G102" s="15"/>
      <c r="H102" s="10"/>
      <c r="I102" s="9" t="s">
        <v>251</v>
      </c>
    </row>
    <row r="103" spans="1:9" ht="31" x14ac:dyDescent="0.35">
      <c r="A103" s="4">
        <v>102</v>
      </c>
      <c r="B103" s="5" t="s">
        <v>309</v>
      </c>
      <c r="C103" s="4" t="s">
        <v>310</v>
      </c>
      <c r="D103" s="4">
        <v>2010</v>
      </c>
      <c r="E103" s="4"/>
      <c r="F103" s="10"/>
      <c r="G103" s="15"/>
      <c r="H103" s="10"/>
      <c r="I103" s="9" t="s">
        <v>251</v>
      </c>
    </row>
    <row r="104" spans="1:9" ht="31" x14ac:dyDescent="0.35">
      <c r="A104" s="4">
        <v>103</v>
      </c>
      <c r="B104" s="5" t="s">
        <v>311</v>
      </c>
      <c r="C104" s="4" t="s">
        <v>312</v>
      </c>
      <c r="D104" s="4">
        <v>2011</v>
      </c>
      <c r="E104" s="4"/>
      <c r="F104" s="10"/>
      <c r="G104" s="15"/>
      <c r="H104" s="10"/>
      <c r="I104" s="9" t="s">
        <v>251</v>
      </c>
    </row>
    <row r="105" spans="1:9" ht="31" x14ac:dyDescent="0.35">
      <c r="A105" s="4">
        <v>104</v>
      </c>
      <c r="B105" s="5" t="s">
        <v>313</v>
      </c>
      <c r="C105" s="4" t="s">
        <v>314</v>
      </c>
      <c r="D105" s="4">
        <v>2006</v>
      </c>
      <c r="E105" s="4">
        <v>750</v>
      </c>
      <c r="F105" s="10"/>
      <c r="G105" s="15"/>
      <c r="H105" s="10"/>
      <c r="I105" s="9" t="s">
        <v>251</v>
      </c>
    </row>
    <row r="106" spans="1:9" ht="31" x14ac:dyDescent="0.35">
      <c r="A106" s="4">
        <v>105</v>
      </c>
      <c r="B106" s="5" t="s">
        <v>315</v>
      </c>
      <c r="C106" s="4" t="s">
        <v>316</v>
      </c>
      <c r="D106" s="4">
        <v>2010</v>
      </c>
      <c r="E106" s="4">
        <v>1440</v>
      </c>
      <c r="F106" s="10"/>
      <c r="G106" s="15"/>
      <c r="H106" s="10"/>
      <c r="I106" s="9" t="s">
        <v>251</v>
      </c>
    </row>
    <row r="107" spans="1:9" ht="31" x14ac:dyDescent="0.35">
      <c r="A107" s="4">
        <v>106</v>
      </c>
      <c r="B107" s="5" t="s">
        <v>317</v>
      </c>
      <c r="C107" s="4" t="s">
        <v>318</v>
      </c>
      <c r="D107" s="4">
        <v>2005</v>
      </c>
      <c r="E107" s="4"/>
      <c r="F107" s="10"/>
      <c r="G107" s="15"/>
      <c r="H107" s="10"/>
      <c r="I107" s="9" t="s">
        <v>251</v>
      </c>
    </row>
    <row r="108" spans="1:9" ht="31" x14ac:dyDescent="0.35">
      <c r="A108" s="4">
        <v>107</v>
      </c>
      <c r="B108" s="5" t="s">
        <v>319</v>
      </c>
      <c r="C108" s="4" t="s">
        <v>320</v>
      </c>
      <c r="D108" s="4">
        <v>2010</v>
      </c>
      <c r="E108" s="4"/>
      <c r="F108" s="10"/>
      <c r="G108" s="15"/>
      <c r="H108" s="10"/>
      <c r="I108" s="9" t="s">
        <v>251</v>
      </c>
    </row>
    <row r="109" spans="1:9" ht="31" x14ac:dyDescent="0.35">
      <c r="A109" s="4">
        <v>108</v>
      </c>
      <c r="B109" s="5" t="s">
        <v>321</v>
      </c>
      <c r="C109" s="4" t="s">
        <v>322</v>
      </c>
      <c r="D109" s="4">
        <v>2007</v>
      </c>
      <c r="E109" s="4">
        <v>920</v>
      </c>
      <c r="F109" s="10"/>
      <c r="G109" s="15"/>
      <c r="H109" s="10"/>
      <c r="I109" s="9" t="s">
        <v>251</v>
      </c>
    </row>
    <row r="110" spans="1:9" ht="31" x14ac:dyDescent="0.35">
      <c r="A110" s="4">
        <v>109</v>
      </c>
      <c r="B110" s="5" t="s">
        <v>323</v>
      </c>
      <c r="C110" s="4" t="s">
        <v>324</v>
      </c>
      <c r="D110" s="4">
        <v>2009</v>
      </c>
      <c r="E110" s="4">
        <v>1130</v>
      </c>
      <c r="F110" s="10"/>
      <c r="G110" s="15"/>
      <c r="H110" s="10"/>
      <c r="I110" s="9" t="s">
        <v>251</v>
      </c>
    </row>
    <row r="111" spans="1:9" ht="31" x14ac:dyDescent="0.35">
      <c r="A111" s="4">
        <v>110</v>
      </c>
      <c r="B111" s="5" t="s">
        <v>325</v>
      </c>
      <c r="C111" s="4" t="s">
        <v>326</v>
      </c>
      <c r="D111" s="4">
        <v>1999</v>
      </c>
      <c r="E111" s="4"/>
      <c r="F111" s="10"/>
      <c r="G111" s="15"/>
      <c r="H111" s="10"/>
      <c r="I111" s="9" t="s">
        <v>251</v>
      </c>
    </row>
    <row r="112" spans="1:9" ht="31" x14ac:dyDescent="0.35">
      <c r="A112" s="4">
        <v>111</v>
      </c>
      <c r="B112" s="5" t="s">
        <v>327</v>
      </c>
      <c r="C112" s="4" t="s">
        <v>328</v>
      </c>
      <c r="D112" s="4">
        <v>2008</v>
      </c>
      <c r="E112" s="4">
        <v>1440</v>
      </c>
      <c r="F112" s="10"/>
      <c r="G112" s="15"/>
      <c r="H112" s="10"/>
      <c r="I112" s="9" t="s">
        <v>251</v>
      </c>
    </row>
    <row r="113" spans="1:9" ht="31" x14ac:dyDescent="0.35">
      <c r="A113" s="4">
        <v>112</v>
      </c>
      <c r="B113" s="5" t="s">
        <v>329</v>
      </c>
      <c r="C113" s="4" t="s">
        <v>330</v>
      </c>
      <c r="D113" s="4">
        <v>2007</v>
      </c>
      <c r="E113" s="4">
        <v>1723</v>
      </c>
      <c r="F113" s="10"/>
      <c r="G113" s="15"/>
      <c r="H113" s="10"/>
      <c r="I113" s="9" t="s">
        <v>251</v>
      </c>
    </row>
    <row r="114" spans="1:9" ht="31" x14ac:dyDescent="0.35">
      <c r="A114" s="4">
        <v>113</v>
      </c>
      <c r="B114" s="5" t="s">
        <v>331</v>
      </c>
      <c r="C114" s="4" t="s">
        <v>332</v>
      </c>
      <c r="D114" s="4">
        <v>2009</v>
      </c>
      <c r="E114" s="4">
        <v>1050</v>
      </c>
      <c r="F114" s="10"/>
      <c r="G114" s="15"/>
      <c r="H114" s="10"/>
      <c r="I114" s="9" t="s">
        <v>251</v>
      </c>
    </row>
    <row r="115" spans="1:9" ht="31" x14ac:dyDescent="0.35">
      <c r="A115" s="4">
        <v>114</v>
      </c>
      <c r="B115" s="5" t="s">
        <v>333</v>
      </c>
      <c r="C115" s="4" t="s">
        <v>334</v>
      </c>
      <c r="D115" s="4">
        <v>2010</v>
      </c>
      <c r="E115" s="4">
        <v>500</v>
      </c>
      <c r="F115" s="10"/>
      <c r="G115" s="15"/>
      <c r="H115" s="10"/>
      <c r="I115" s="9" t="s">
        <v>251</v>
      </c>
    </row>
    <row r="116" spans="1:9" ht="31" x14ac:dyDescent="0.35">
      <c r="A116" s="4">
        <v>115</v>
      </c>
      <c r="B116" s="5" t="s">
        <v>335</v>
      </c>
      <c r="C116" s="4" t="s">
        <v>336</v>
      </c>
      <c r="D116" s="4">
        <v>2011</v>
      </c>
      <c r="E116" s="4"/>
      <c r="F116" s="10"/>
      <c r="G116" s="15"/>
      <c r="H116" s="10"/>
      <c r="I116" s="9" t="s">
        <v>251</v>
      </c>
    </row>
    <row r="117" spans="1:9" ht="31" x14ac:dyDescent="0.35">
      <c r="A117" s="4">
        <v>116</v>
      </c>
      <c r="B117" s="5" t="s">
        <v>337</v>
      </c>
      <c r="C117" s="4" t="s">
        <v>338</v>
      </c>
      <c r="D117" s="4">
        <v>2008</v>
      </c>
      <c r="E117" s="4">
        <v>1400</v>
      </c>
      <c r="F117" s="10"/>
      <c r="G117" s="15"/>
      <c r="H117" s="10"/>
      <c r="I117" s="9" t="s">
        <v>251</v>
      </c>
    </row>
    <row r="118" spans="1:9" ht="31" x14ac:dyDescent="0.35">
      <c r="A118" s="4">
        <v>117</v>
      </c>
      <c r="B118" s="27" t="s">
        <v>339</v>
      </c>
      <c r="C118" s="4" t="s">
        <v>340</v>
      </c>
      <c r="D118" s="14" t="s">
        <v>341</v>
      </c>
      <c r="E118" s="4">
        <f>431+430</f>
        <v>861</v>
      </c>
      <c r="F118" s="10"/>
      <c r="G118" s="15"/>
      <c r="H118" s="10"/>
      <c r="I118" s="9" t="s">
        <v>251</v>
      </c>
    </row>
    <row r="119" spans="1:9" ht="31" x14ac:dyDescent="0.35">
      <c r="A119" s="4">
        <v>118</v>
      </c>
      <c r="B119" s="5" t="s">
        <v>342</v>
      </c>
      <c r="C119" s="4" t="s">
        <v>343</v>
      </c>
      <c r="D119" s="4">
        <v>2002</v>
      </c>
      <c r="E119" s="4">
        <v>1700</v>
      </c>
      <c r="F119" s="10"/>
      <c r="G119" s="15"/>
      <c r="H119" s="10"/>
      <c r="I119" s="9" t="s">
        <v>251</v>
      </c>
    </row>
    <row r="120" spans="1:9" ht="31" x14ac:dyDescent="0.35">
      <c r="A120" s="4">
        <v>119</v>
      </c>
      <c r="B120" s="5" t="s">
        <v>344</v>
      </c>
      <c r="C120" s="4" t="s">
        <v>345</v>
      </c>
      <c r="D120" s="4">
        <v>2004</v>
      </c>
      <c r="E120" s="4">
        <v>250</v>
      </c>
      <c r="F120" s="10"/>
      <c r="G120" s="15"/>
      <c r="H120" s="10"/>
      <c r="I120" s="9" t="s">
        <v>251</v>
      </c>
    </row>
    <row r="121" spans="1:9" ht="31" x14ac:dyDescent="0.35">
      <c r="A121" s="4">
        <v>120</v>
      </c>
      <c r="B121" s="5" t="s">
        <v>346</v>
      </c>
      <c r="C121" s="4" t="s">
        <v>347</v>
      </c>
      <c r="D121" s="4">
        <v>2006</v>
      </c>
      <c r="E121" s="4">
        <v>836</v>
      </c>
      <c r="F121" s="10"/>
      <c r="G121" s="15"/>
      <c r="H121" s="10"/>
      <c r="I121" s="9" t="s">
        <v>251</v>
      </c>
    </row>
    <row r="122" spans="1:9" ht="31" x14ac:dyDescent="0.35">
      <c r="A122" s="4">
        <v>121</v>
      </c>
      <c r="B122" s="5" t="s">
        <v>348</v>
      </c>
      <c r="C122" s="4" t="s">
        <v>349</v>
      </c>
      <c r="D122" s="4">
        <v>2010</v>
      </c>
      <c r="E122" s="4"/>
      <c r="F122" s="10"/>
      <c r="G122" s="15"/>
      <c r="H122" s="10"/>
      <c r="I122" s="9" t="s">
        <v>251</v>
      </c>
    </row>
    <row r="123" spans="1:9" ht="31" x14ac:dyDescent="0.35">
      <c r="A123" s="4">
        <v>122</v>
      </c>
      <c r="B123" s="5" t="s">
        <v>350</v>
      </c>
      <c r="C123" s="4" t="s">
        <v>351</v>
      </c>
      <c r="D123" s="4">
        <v>2001</v>
      </c>
      <c r="E123" s="4"/>
      <c r="F123" s="10"/>
      <c r="G123" s="15"/>
      <c r="H123" s="10"/>
      <c r="I123" s="9" t="s">
        <v>251</v>
      </c>
    </row>
    <row r="124" spans="1:9" ht="31" x14ac:dyDescent="0.35">
      <c r="A124" s="4">
        <v>123</v>
      </c>
      <c r="B124" s="5" t="s">
        <v>352</v>
      </c>
      <c r="C124" s="4" t="s">
        <v>353</v>
      </c>
      <c r="D124" s="4">
        <v>2005</v>
      </c>
      <c r="E124" s="4"/>
      <c r="F124" s="10"/>
      <c r="G124" s="15"/>
      <c r="H124" s="10"/>
      <c r="I124" s="9" t="s">
        <v>251</v>
      </c>
    </row>
    <row r="125" spans="1:9" ht="31" x14ac:dyDescent="0.35">
      <c r="A125" s="4">
        <v>124</v>
      </c>
      <c r="B125" s="5" t="s">
        <v>354</v>
      </c>
      <c r="C125" s="4" t="s">
        <v>355</v>
      </c>
      <c r="D125" s="4">
        <v>2007</v>
      </c>
      <c r="E125" s="4"/>
      <c r="F125" s="10"/>
      <c r="G125" s="15"/>
      <c r="H125" s="10"/>
      <c r="I125" s="9" t="s">
        <v>251</v>
      </c>
    </row>
    <row r="126" spans="1:9" ht="31" x14ac:dyDescent="0.35">
      <c r="A126" s="4">
        <v>125</v>
      </c>
      <c r="B126" s="5" t="s">
        <v>356</v>
      </c>
      <c r="C126" s="4" t="s">
        <v>357</v>
      </c>
      <c r="D126" s="4">
        <v>2004</v>
      </c>
      <c r="E126" s="4"/>
      <c r="F126" s="10"/>
      <c r="G126" s="15"/>
      <c r="H126" s="10"/>
      <c r="I126" s="9" t="s">
        <v>251</v>
      </c>
    </row>
    <row r="127" spans="1:9" ht="31" x14ac:dyDescent="0.35">
      <c r="A127" s="4">
        <v>126</v>
      </c>
      <c r="B127" s="5" t="s">
        <v>358</v>
      </c>
      <c r="C127" s="4" t="s">
        <v>359</v>
      </c>
      <c r="D127" s="4">
        <v>2005</v>
      </c>
      <c r="E127" s="4">
        <v>2000</v>
      </c>
      <c r="F127" s="10"/>
      <c r="G127" s="15"/>
      <c r="H127" s="10"/>
      <c r="I127" s="9" t="s">
        <v>251</v>
      </c>
    </row>
    <row r="128" spans="1:9" ht="31" x14ac:dyDescent="0.35">
      <c r="A128" s="4">
        <v>127</v>
      </c>
      <c r="B128" s="5" t="s">
        <v>360</v>
      </c>
      <c r="C128" s="4" t="s">
        <v>361</v>
      </c>
      <c r="D128" s="4">
        <v>2006</v>
      </c>
      <c r="E128" s="4">
        <v>1400</v>
      </c>
      <c r="F128" s="10"/>
      <c r="G128" s="15"/>
      <c r="H128" s="10"/>
      <c r="I128" s="9" t="s">
        <v>251</v>
      </c>
    </row>
    <row r="129" spans="1:9" ht="31" x14ac:dyDescent="0.35">
      <c r="A129" s="4">
        <v>128</v>
      </c>
      <c r="B129" s="5" t="s">
        <v>362</v>
      </c>
      <c r="C129" s="4" t="s">
        <v>363</v>
      </c>
      <c r="D129" s="4">
        <v>2004</v>
      </c>
      <c r="E129" s="4">
        <v>2068</v>
      </c>
      <c r="F129" s="10"/>
      <c r="G129" s="15"/>
      <c r="H129" s="10"/>
      <c r="I129" s="9" t="s">
        <v>251</v>
      </c>
    </row>
    <row r="130" spans="1:9" ht="31" x14ac:dyDescent="0.35">
      <c r="A130" s="4">
        <v>129</v>
      </c>
      <c r="B130" s="5" t="s">
        <v>364</v>
      </c>
      <c r="C130" s="4" t="s">
        <v>365</v>
      </c>
      <c r="D130" s="4">
        <v>1998</v>
      </c>
      <c r="E130" s="4">
        <v>500</v>
      </c>
      <c r="F130" s="10"/>
      <c r="G130" s="15"/>
      <c r="H130" s="10"/>
      <c r="I130" s="9" t="s">
        <v>251</v>
      </c>
    </row>
    <row r="131" spans="1:9" ht="31" x14ac:dyDescent="0.35">
      <c r="A131" s="4">
        <v>130</v>
      </c>
      <c r="B131" s="5" t="s">
        <v>366</v>
      </c>
      <c r="C131" s="4" t="s">
        <v>367</v>
      </c>
      <c r="D131" s="4" t="s">
        <v>368</v>
      </c>
      <c r="E131" s="4">
        <v>3400</v>
      </c>
      <c r="F131" s="10"/>
      <c r="G131" s="15"/>
      <c r="H131" s="10"/>
      <c r="I131" s="9" t="s">
        <v>251</v>
      </c>
    </row>
    <row r="132" spans="1:9" ht="31" x14ac:dyDescent="0.35">
      <c r="A132" s="4">
        <v>131</v>
      </c>
      <c r="B132" s="5" t="s">
        <v>369</v>
      </c>
      <c r="C132" s="4" t="s">
        <v>370</v>
      </c>
      <c r="D132" s="4">
        <v>2006</v>
      </c>
      <c r="E132" s="4">
        <v>1350</v>
      </c>
      <c r="F132" s="10"/>
      <c r="G132" s="15"/>
      <c r="H132" s="10"/>
      <c r="I132" s="9" t="s">
        <v>251</v>
      </c>
    </row>
    <row r="133" spans="1:9" ht="31" x14ac:dyDescent="0.35">
      <c r="A133" s="4">
        <v>132</v>
      </c>
      <c r="B133" s="5" t="s">
        <v>371</v>
      </c>
      <c r="C133" s="4" t="s">
        <v>372</v>
      </c>
      <c r="D133" s="4">
        <v>2005</v>
      </c>
      <c r="E133" s="4">
        <v>2160</v>
      </c>
      <c r="F133" s="10"/>
      <c r="G133" s="15"/>
      <c r="H133" s="10"/>
      <c r="I133" s="9" t="s">
        <v>251</v>
      </c>
    </row>
    <row r="134" spans="1:9" ht="31" x14ac:dyDescent="0.35">
      <c r="A134" s="4">
        <v>133</v>
      </c>
      <c r="B134" s="5" t="s">
        <v>373</v>
      </c>
      <c r="C134" s="4" t="s">
        <v>374</v>
      </c>
      <c r="D134" s="4">
        <v>2012</v>
      </c>
      <c r="E134" s="4">
        <v>700</v>
      </c>
      <c r="F134" s="10"/>
      <c r="G134" s="15"/>
      <c r="H134" s="10"/>
      <c r="I134" s="9" t="s">
        <v>251</v>
      </c>
    </row>
    <row r="135" spans="1:9" ht="31" x14ac:dyDescent="0.35">
      <c r="A135" s="4">
        <v>134</v>
      </c>
      <c r="B135" s="5" t="s">
        <v>375</v>
      </c>
      <c r="C135" s="4" t="s">
        <v>376</v>
      </c>
      <c r="D135" s="4"/>
      <c r="E135" s="4"/>
      <c r="F135" s="10"/>
      <c r="G135" s="15"/>
      <c r="H135" s="10"/>
      <c r="I135" s="9" t="s">
        <v>251</v>
      </c>
    </row>
    <row r="136" spans="1:9" ht="31" x14ac:dyDescent="0.35">
      <c r="A136" s="4">
        <v>135</v>
      </c>
      <c r="B136" s="5" t="s">
        <v>377</v>
      </c>
      <c r="C136" s="4" t="s">
        <v>378</v>
      </c>
      <c r="D136" s="4">
        <v>2010</v>
      </c>
      <c r="E136" s="4"/>
      <c r="F136" s="10"/>
      <c r="G136" s="15"/>
      <c r="H136" s="10"/>
      <c r="I136" s="9" t="s">
        <v>251</v>
      </c>
    </row>
    <row r="137" spans="1:9" ht="31" x14ac:dyDescent="0.35">
      <c r="A137" s="4">
        <v>136</v>
      </c>
      <c r="B137" s="5" t="s">
        <v>379</v>
      </c>
      <c r="C137" s="4" t="s">
        <v>380</v>
      </c>
      <c r="D137" s="4"/>
      <c r="E137" s="4"/>
      <c r="F137" s="10"/>
      <c r="G137" s="15"/>
      <c r="H137" s="10"/>
      <c r="I137" s="9" t="s">
        <v>251</v>
      </c>
    </row>
    <row r="138" spans="1:9" ht="31" x14ac:dyDescent="0.35">
      <c r="A138" s="4">
        <v>137</v>
      </c>
      <c r="B138" s="5" t="s">
        <v>381</v>
      </c>
      <c r="C138" s="4" t="s">
        <v>382</v>
      </c>
      <c r="D138" s="4">
        <v>2009</v>
      </c>
      <c r="E138" s="4"/>
      <c r="F138" s="10"/>
      <c r="G138" s="15"/>
      <c r="H138" s="10"/>
      <c r="I138" s="9" t="s">
        <v>251</v>
      </c>
    </row>
    <row r="139" spans="1:9" ht="31" x14ac:dyDescent="0.35">
      <c r="A139" s="4">
        <v>138</v>
      </c>
      <c r="B139" s="5" t="s">
        <v>383</v>
      </c>
      <c r="C139" s="4" t="s">
        <v>384</v>
      </c>
      <c r="D139" s="4">
        <v>2005</v>
      </c>
      <c r="E139" s="4"/>
      <c r="F139" s="10"/>
      <c r="G139" s="15"/>
      <c r="H139" s="10"/>
      <c r="I139" s="9" t="s">
        <v>251</v>
      </c>
    </row>
    <row r="140" spans="1:9" ht="31" x14ac:dyDescent="0.35">
      <c r="A140" s="4">
        <v>139</v>
      </c>
      <c r="B140" s="5" t="s">
        <v>385</v>
      </c>
      <c r="C140" s="4" t="s">
        <v>384</v>
      </c>
      <c r="D140" s="4">
        <v>2010</v>
      </c>
      <c r="E140" s="4"/>
      <c r="F140" s="10"/>
      <c r="G140" s="15"/>
      <c r="H140" s="10"/>
      <c r="I140" s="9" t="s">
        <v>251</v>
      </c>
    </row>
    <row r="141" spans="1:9" ht="31" x14ac:dyDescent="0.35">
      <c r="A141" s="4">
        <v>140</v>
      </c>
      <c r="B141" s="5" t="s">
        <v>386</v>
      </c>
      <c r="C141" s="4" t="s">
        <v>387</v>
      </c>
      <c r="D141" s="4">
        <v>2001</v>
      </c>
      <c r="E141" s="14">
        <v>1800</v>
      </c>
      <c r="F141" s="10"/>
      <c r="G141" s="15"/>
      <c r="H141" s="10"/>
      <c r="I141" s="9" t="s">
        <v>251</v>
      </c>
    </row>
    <row r="142" spans="1:9" ht="31" x14ac:dyDescent="0.35">
      <c r="A142" s="4">
        <v>141</v>
      </c>
      <c r="B142" s="5" t="s">
        <v>388</v>
      </c>
      <c r="C142" s="4" t="s">
        <v>389</v>
      </c>
      <c r="D142" s="4" t="s">
        <v>368</v>
      </c>
      <c r="E142" s="14">
        <v>720</v>
      </c>
      <c r="F142" s="10"/>
      <c r="G142" s="15"/>
      <c r="H142" s="10"/>
      <c r="I142" s="9" t="s">
        <v>251</v>
      </c>
    </row>
    <row r="143" spans="1:9" ht="31" x14ac:dyDescent="0.35">
      <c r="A143" s="4">
        <v>142</v>
      </c>
      <c r="B143" s="5" t="s">
        <v>390</v>
      </c>
      <c r="C143" s="4" t="s">
        <v>391</v>
      </c>
      <c r="D143" s="4">
        <v>2012</v>
      </c>
      <c r="E143" s="14">
        <v>1100</v>
      </c>
      <c r="F143" s="10"/>
      <c r="G143" s="15"/>
      <c r="H143" s="10"/>
      <c r="I143" s="9" t="s">
        <v>251</v>
      </c>
    </row>
    <row r="144" spans="1:9" ht="31" x14ac:dyDescent="0.35">
      <c r="A144" s="4">
        <v>143</v>
      </c>
      <c r="B144" s="5" t="s">
        <v>392</v>
      </c>
      <c r="C144" s="4" t="s">
        <v>393</v>
      </c>
      <c r="D144" s="4">
        <v>2007</v>
      </c>
      <c r="E144" s="14">
        <v>1800</v>
      </c>
      <c r="F144" s="10"/>
      <c r="G144" s="15"/>
      <c r="H144" s="10"/>
      <c r="I144" s="9" t="s">
        <v>251</v>
      </c>
    </row>
    <row r="145" spans="1:9" ht="31" x14ac:dyDescent="0.35">
      <c r="A145" s="4">
        <v>144</v>
      </c>
      <c r="B145" s="5" t="s">
        <v>394</v>
      </c>
      <c r="C145" s="4" t="s">
        <v>395</v>
      </c>
      <c r="D145" s="4" t="s">
        <v>65</v>
      </c>
      <c r="E145" s="14">
        <v>2500</v>
      </c>
      <c r="F145" s="10"/>
      <c r="G145" s="15"/>
      <c r="H145" s="10"/>
      <c r="I145" s="9" t="s">
        <v>251</v>
      </c>
    </row>
    <row r="146" spans="1:9" ht="31" x14ac:dyDescent="0.35">
      <c r="A146" s="4">
        <v>145</v>
      </c>
      <c r="B146" s="5" t="s">
        <v>396</v>
      </c>
      <c r="C146" s="4" t="s">
        <v>397</v>
      </c>
      <c r="D146" s="4" t="s">
        <v>203</v>
      </c>
      <c r="E146" s="14">
        <v>1100</v>
      </c>
      <c r="F146" s="10"/>
      <c r="G146" s="15"/>
      <c r="H146" s="10"/>
      <c r="I146" s="9" t="s">
        <v>251</v>
      </c>
    </row>
    <row r="147" spans="1:9" ht="31" x14ac:dyDescent="0.35">
      <c r="A147" s="4">
        <v>146</v>
      </c>
      <c r="B147" s="5" t="s">
        <v>398</v>
      </c>
      <c r="C147" s="4" t="s">
        <v>399</v>
      </c>
      <c r="D147" s="4">
        <v>2004</v>
      </c>
      <c r="E147" s="14"/>
      <c r="F147" s="10"/>
      <c r="G147" s="15"/>
      <c r="H147" s="10"/>
      <c r="I147" s="9" t="s">
        <v>251</v>
      </c>
    </row>
    <row r="148" spans="1:9" ht="31" x14ac:dyDescent="0.35">
      <c r="A148" s="4">
        <v>147</v>
      </c>
      <c r="B148" s="5" t="s">
        <v>400</v>
      </c>
      <c r="C148" s="4" t="s">
        <v>399</v>
      </c>
      <c r="D148" s="4">
        <v>2010</v>
      </c>
      <c r="E148" s="14"/>
      <c r="F148" s="10"/>
      <c r="G148" s="15"/>
      <c r="H148" s="10"/>
      <c r="I148" s="9" t="s">
        <v>251</v>
      </c>
    </row>
    <row r="149" spans="1:9" ht="31" x14ac:dyDescent="0.35">
      <c r="A149" s="4">
        <v>148</v>
      </c>
      <c r="B149" s="5" t="s">
        <v>401</v>
      </c>
      <c r="C149" s="4" t="s">
        <v>402</v>
      </c>
      <c r="D149" s="4" t="s">
        <v>403</v>
      </c>
      <c r="E149" s="14">
        <f xml:space="preserve"> 1200+2400</f>
        <v>3600</v>
      </c>
      <c r="F149" s="10"/>
      <c r="G149" s="15"/>
      <c r="H149" s="10"/>
      <c r="I149" s="9" t="s">
        <v>251</v>
      </c>
    </row>
    <row r="150" spans="1:9" ht="31" x14ac:dyDescent="0.35">
      <c r="A150" s="4">
        <v>149</v>
      </c>
      <c r="B150" s="5" t="s">
        <v>404</v>
      </c>
      <c r="C150" s="4" t="s">
        <v>405</v>
      </c>
      <c r="D150" s="4">
        <v>2004</v>
      </c>
      <c r="E150" s="14">
        <v>700</v>
      </c>
      <c r="F150" s="10"/>
      <c r="G150" s="15"/>
      <c r="H150" s="10"/>
      <c r="I150" s="9" t="s">
        <v>251</v>
      </c>
    </row>
    <row r="151" spans="1:9" ht="31" x14ac:dyDescent="0.35">
      <c r="A151" s="4">
        <v>150</v>
      </c>
      <c r="B151" s="5" t="s">
        <v>406</v>
      </c>
      <c r="C151" s="4" t="s">
        <v>407</v>
      </c>
      <c r="D151" s="4">
        <v>2007</v>
      </c>
      <c r="E151" s="14">
        <v>1000</v>
      </c>
      <c r="F151" s="10"/>
      <c r="G151" s="15"/>
      <c r="H151" s="10"/>
      <c r="I151" s="9" t="s">
        <v>251</v>
      </c>
    </row>
    <row r="152" spans="1:9" ht="31" x14ac:dyDescent="0.35">
      <c r="A152" s="4">
        <v>151</v>
      </c>
      <c r="B152" s="5" t="s">
        <v>408</v>
      </c>
      <c r="C152" s="4" t="s">
        <v>409</v>
      </c>
      <c r="D152" s="4">
        <v>2008</v>
      </c>
      <c r="E152" s="14">
        <v>3000</v>
      </c>
      <c r="F152" s="10"/>
      <c r="G152" s="15"/>
      <c r="H152" s="10"/>
      <c r="I152" s="9" t="s">
        <v>251</v>
      </c>
    </row>
    <row r="153" spans="1:9" ht="31" x14ac:dyDescent="0.35">
      <c r="A153" s="4">
        <v>152</v>
      </c>
      <c r="B153" s="5" t="s">
        <v>410</v>
      </c>
      <c r="C153" s="4" t="s">
        <v>411</v>
      </c>
      <c r="D153" s="4" t="s">
        <v>412</v>
      </c>
      <c r="E153" s="14">
        <v>1000</v>
      </c>
      <c r="F153" s="10"/>
      <c r="G153" s="15"/>
      <c r="H153" s="10"/>
      <c r="I153" s="9" t="s">
        <v>251</v>
      </c>
    </row>
    <row r="154" spans="1:9" ht="31" x14ac:dyDescent="0.35">
      <c r="A154" s="4">
        <v>153</v>
      </c>
      <c r="B154" s="5" t="s">
        <v>413</v>
      </c>
      <c r="C154" s="4" t="s">
        <v>414</v>
      </c>
      <c r="D154" s="4">
        <v>2004</v>
      </c>
      <c r="E154" s="14"/>
      <c r="F154" s="10"/>
      <c r="G154" s="15"/>
      <c r="H154" s="10"/>
      <c r="I154" s="9" t="s">
        <v>251</v>
      </c>
    </row>
    <row r="155" spans="1:9" ht="31" x14ac:dyDescent="0.35">
      <c r="A155" s="4">
        <v>154</v>
      </c>
      <c r="B155" s="5" t="s">
        <v>415</v>
      </c>
      <c r="C155" s="4" t="s">
        <v>416</v>
      </c>
      <c r="D155" s="4">
        <v>2006</v>
      </c>
      <c r="E155" s="14"/>
      <c r="F155" s="10"/>
      <c r="G155" s="15"/>
      <c r="H155" s="10"/>
      <c r="I155" s="9" t="s">
        <v>251</v>
      </c>
    </row>
    <row r="156" spans="1:9" ht="31" x14ac:dyDescent="0.35">
      <c r="A156" s="4">
        <v>155</v>
      </c>
      <c r="B156" s="5" t="s">
        <v>417</v>
      </c>
      <c r="C156" s="4" t="s">
        <v>418</v>
      </c>
      <c r="D156" s="4" t="s">
        <v>419</v>
      </c>
      <c r="E156" s="14">
        <v>1800</v>
      </c>
      <c r="F156" s="10"/>
      <c r="G156" s="15"/>
      <c r="H156" s="10"/>
      <c r="I156" s="9" t="s">
        <v>251</v>
      </c>
    </row>
    <row r="157" spans="1:9" ht="31" x14ac:dyDescent="0.35">
      <c r="A157" s="4">
        <v>156</v>
      </c>
      <c r="B157" s="5" t="s">
        <v>420</v>
      </c>
      <c r="C157" s="4" t="s">
        <v>421</v>
      </c>
      <c r="D157" s="4" t="s">
        <v>422</v>
      </c>
      <c r="E157" s="14">
        <v>1200</v>
      </c>
      <c r="F157" s="10"/>
      <c r="G157" s="15"/>
      <c r="H157" s="10"/>
      <c r="I157" s="9" t="s">
        <v>251</v>
      </c>
    </row>
    <row r="158" spans="1:9" ht="31" x14ac:dyDescent="0.35">
      <c r="A158" s="4">
        <v>157</v>
      </c>
      <c r="B158" s="5" t="s">
        <v>423</v>
      </c>
      <c r="C158" s="4" t="s">
        <v>424</v>
      </c>
      <c r="D158" s="4" t="s">
        <v>425</v>
      </c>
      <c r="E158" s="14">
        <v>1450</v>
      </c>
      <c r="F158" s="10"/>
      <c r="G158" s="15"/>
      <c r="H158" s="10"/>
      <c r="I158" s="9" t="s">
        <v>251</v>
      </c>
    </row>
    <row r="159" spans="1:9" ht="31" x14ac:dyDescent="0.35">
      <c r="A159" s="4">
        <v>158</v>
      </c>
      <c r="B159" s="5" t="s">
        <v>426</v>
      </c>
      <c r="C159" s="4" t="s">
        <v>427</v>
      </c>
      <c r="D159" s="4">
        <v>2004</v>
      </c>
      <c r="E159" s="14">
        <v>400</v>
      </c>
      <c r="F159" s="10"/>
      <c r="G159" s="15"/>
      <c r="H159" s="10"/>
      <c r="I159" s="9" t="s">
        <v>251</v>
      </c>
    </row>
    <row r="160" spans="1:9" ht="31" x14ac:dyDescent="0.35">
      <c r="A160" s="4">
        <v>159</v>
      </c>
      <c r="B160" s="5" t="s">
        <v>428</v>
      </c>
      <c r="C160" s="4" t="s">
        <v>429</v>
      </c>
      <c r="D160" s="4" t="s">
        <v>430</v>
      </c>
      <c r="E160" s="14">
        <v>606</v>
      </c>
      <c r="F160" s="10"/>
      <c r="G160" s="15"/>
      <c r="H160" s="10"/>
      <c r="I160" s="9" t="s">
        <v>251</v>
      </c>
    </row>
    <row r="161" spans="1:9" ht="31" x14ac:dyDescent="0.35">
      <c r="A161" s="4">
        <v>160</v>
      </c>
      <c r="B161" s="5" t="s">
        <v>431</v>
      </c>
      <c r="C161" s="4" t="s">
        <v>432</v>
      </c>
      <c r="D161" s="4">
        <v>2013</v>
      </c>
      <c r="E161" s="14">
        <v>720</v>
      </c>
      <c r="F161" s="10"/>
      <c r="G161" s="15"/>
      <c r="H161" s="10"/>
      <c r="I161" s="9" t="s">
        <v>251</v>
      </c>
    </row>
    <row r="162" spans="1:9" ht="31" x14ac:dyDescent="0.35">
      <c r="A162" s="4">
        <v>161</v>
      </c>
      <c r="B162" s="5" t="s">
        <v>433</v>
      </c>
      <c r="C162" s="4" t="s">
        <v>434</v>
      </c>
      <c r="D162" s="4" t="s">
        <v>435</v>
      </c>
      <c r="E162" s="14"/>
      <c r="F162" s="10"/>
      <c r="G162" s="15"/>
      <c r="H162" s="10"/>
      <c r="I162" s="9" t="s">
        <v>251</v>
      </c>
    </row>
    <row r="163" spans="1:9" ht="31" x14ac:dyDescent="0.35">
      <c r="A163" s="4">
        <v>162</v>
      </c>
      <c r="B163" s="5" t="s">
        <v>436</v>
      </c>
      <c r="C163" s="4" t="s">
        <v>437</v>
      </c>
      <c r="D163" s="4">
        <v>2004</v>
      </c>
      <c r="E163" s="4"/>
      <c r="F163" s="10"/>
      <c r="G163" s="15"/>
      <c r="H163" s="10"/>
      <c r="I163" s="9" t="s">
        <v>251</v>
      </c>
    </row>
    <row r="164" spans="1:9" ht="31" x14ac:dyDescent="0.35">
      <c r="A164" s="4">
        <v>163</v>
      </c>
      <c r="B164" s="5" t="s">
        <v>406</v>
      </c>
      <c r="C164" s="4" t="s">
        <v>438</v>
      </c>
      <c r="D164" s="4">
        <v>2006</v>
      </c>
      <c r="E164" s="4">
        <v>1000</v>
      </c>
      <c r="F164" s="10"/>
      <c r="G164" s="15"/>
      <c r="H164" s="10"/>
      <c r="I164" s="9" t="s">
        <v>251</v>
      </c>
    </row>
    <row r="165" spans="1:9" ht="31" x14ac:dyDescent="0.35">
      <c r="A165" s="4">
        <v>164</v>
      </c>
      <c r="B165" s="5" t="s">
        <v>439</v>
      </c>
      <c r="C165" s="4" t="s">
        <v>438</v>
      </c>
      <c r="D165" s="14">
        <v>20082012</v>
      </c>
      <c r="E165" s="4">
        <v>2500</v>
      </c>
      <c r="F165" s="10"/>
      <c r="G165" s="15"/>
      <c r="H165" s="10"/>
      <c r="I165" s="9" t="s">
        <v>251</v>
      </c>
    </row>
    <row r="166" spans="1:9" ht="31" x14ac:dyDescent="0.35">
      <c r="A166" s="4">
        <v>165</v>
      </c>
      <c r="B166" s="5" t="s">
        <v>440</v>
      </c>
      <c r="C166" s="4" t="s">
        <v>441</v>
      </c>
      <c r="D166" s="4">
        <v>2005</v>
      </c>
      <c r="E166" s="4">
        <v>500</v>
      </c>
      <c r="F166" s="10"/>
      <c r="G166" s="15"/>
      <c r="H166" s="10"/>
      <c r="I166" s="9" t="s">
        <v>251</v>
      </c>
    </row>
    <row r="167" spans="1:9" ht="31" x14ac:dyDescent="0.35">
      <c r="A167" s="4">
        <v>166</v>
      </c>
      <c r="B167" s="5" t="s">
        <v>442</v>
      </c>
      <c r="C167" s="4" t="s">
        <v>443</v>
      </c>
      <c r="D167" s="4" t="s">
        <v>444</v>
      </c>
      <c r="E167" s="4">
        <v>1200</v>
      </c>
      <c r="F167" s="10"/>
      <c r="G167" s="15"/>
      <c r="H167" s="10"/>
      <c r="I167" s="9" t="s">
        <v>251</v>
      </c>
    </row>
    <row r="168" spans="1:9" ht="31" x14ac:dyDescent="0.35">
      <c r="A168" s="4">
        <v>167</v>
      </c>
      <c r="B168" s="5" t="s">
        <v>445</v>
      </c>
      <c r="C168" s="4" t="s">
        <v>446</v>
      </c>
      <c r="D168" s="4">
        <v>2005</v>
      </c>
      <c r="E168" s="4"/>
      <c r="F168" s="10"/>
      <c r="G168" s="15"/>
      <c r="H168" s="10"/>
      <c r="I168" s="9" t="s">
        <v>251</v>
      </c>
    </row>
    <row r="169" spans="1:9" ht="31" x14ac:dyDescent="0.35">
      <c r="A169" s="4">
        <v>168</v>
      </c>
      <c r="B169" s="5" t="s">
        <v>447</v>
      </c>
      <c r="C169" s="4" t="s">
        <v>448</v>
      </c>
      <c r="D169" s="4">
        <v>2005</v>
      </c>
      <c r="E169" s="4">
        <v>500</v>
      </c>
      <c r="F169" s="10"/>
      <c r="G169" s="15"/>
      <c r="H169" s="10"/>
      <c r="I169" s="9" t="s">
        <v>251</v>
      </c>
    </row>
    <row r="170" spans="1:9" ht="31" x14ac:dyDescent="0.35">
      <c r="A170" s="4">
        <v>169</v>
      </c>
      <c r="B170" s="5" t="s">
        <v>449</v>
      </c>
      <c r="C170" s="4" t="s">
        <v>450</v>
      </c>
      <c r="D170" s="4">
        <v>2006</v>
      </c>
      <c r="E170" s="4">
        <v>700</v>
      </c>
      <c r="F170" s="10"/>
      <c r="G170" s="15"/>
      <c r="H170" s="10"/>
      <c r="I170" s="9" t="s">
        <v>251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41. DL các nhà máy nước KV 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Đinh Thị Mai Anh</cp:lastModifiedBy>
  <dcterms:created xsi:type="dcterms:W3CDTF">2024-05-09T08:04:21Z</dcterms:created>
  <dcterms:modified xsi:type="dcterms:W3CDTF">2024-05-28T09:14:53Z</dcterms:modified>
</cp:coreProperties>
</file>